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ables/table2.xml" ContentType="application/vnd.openxmlformats-officedocument.spreadsheetml.table+xml"/>
  <Override PartName="/xl/comments2.xml" ContentType="application/vnd.openxmlformats-officedocument.spreadsheetml.comments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C:\Users\kwink\Documents\WiKo\Testmanuals\Vorlagen DRV Testbatterie\"/>
    </mc:Choice>
  </mc:AlternateContent>
  <xr:revisionPtr revIDLastSave="0" documentId="8_{25E61739-4EBB-47C8-86F3-D88BE4A78773}" xr6:coauthVersionLast="47" xr6:coauthVersionMax="47" xr10:uidLastSave="{00000000-0000-0000-0000-000000000000}"/>
  <bookViews>
    <workbookView xWindow="-110" yWindow="-110" windowWidth="24220" windowHeight="15500" activeTab="3" xr2:uid="{00000000-000D-0000-FFFF-FFFF00000000}"/>
  </bookViews>
  <sheets>
    <sheet name="Hinweise" sheetId="5" r:id="rId1"/>
    <sheet name="Matrix" sheetId="8" r:id="rId2"/>
    <sheet name="Zusammenfassung" sheetId="7" r:id="rId3"/>
    <sheet name="BZ" sheetId="1" r:id="rId4"/>
    <sheet name="KB" sheetId="2" r:id="rId5"/>
    <sheet name="US" sheetId="3" r:id="rId6"/>
    <sheet name="KH" sheetId="4" r:id="rId7"/>
    <sheet name="Verweise" sheetId="6" state="hidden" r:id="rId8"/>
  </sheets>
  <definedNames>
    <definedName name="_xlnm.Print_Area" localSheetId="1">Matrix!$A$1:$AD$41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4" i="4" l="1"/>
  <c r="X4" i="4"/>
  <c r="W5" i="4"/>
  <c r="X5" i="4"/>
  <c r="W6" i="4"/>
  <c r="X6" i="4"/>
  <c r="W7" i="4"/>
  <c r="X7" i="4"/>
  <c r="W8" i="4"/>
  <c r="X8" i="4"/>
  <c r="W9" i="4"/>
  <c r="X9" i="4"/>
  <c r="W10" i="4"/>
  <c r="X10" i="4"/>
  <c r="W11" i="4"/>
  <c r="X11" i="4"/>
  <c r="W12" i="4"/>
  <c r="X12" i="4"/>
  <c r="W13" i="4"/>
  <c r="X13" i="4"/>
  <c r="W14" i="4"/>
  <c r="X14" i="4"/>
  <c r="W15" i="4"/>
  <c r="X15" i="4"/>
  <c r="W16" i="4"/>
  <c r="X16" i="4"/>
  <c r="W17" i="4"/>
  <c r="X17" i="4"/>
  <c r="W18" i="4"/>
  <c r="X18" i="4"/>
  <c r="W19" i="4"/>
  <c r="X19" i="4"/>
  <c r="W20" i="4"/>
  <c r="X20" i="4"/>
  <c r="W21" i="4"/>
  <c r="X21" i="4"/>
  <c r="W22" i="4"/>
  <c r="X22" i="4"/>
  <c r="W23" i="4"/>
  <c r="X23" i="4"/>
  <c r="W24" i="4"/>
  <c r="X24" i="4"/>
  <c r="W25" i="4"/>
  <c r="X25" i="4"/>
  <c r="W26" i="4"/>
  <c r="X26" i="4"/>
  <c r="W27" i="4"/>
  <c r="X27" i="4"/>
  <c r="W28" i="4"/>
  <c r="X28" i="4"/>
  <c r="W29" i="4"/>
  <c r="X29" i="4"/>
  <c r="W30" i="4"/>
  <c r="X30" i="4"/>
  <c r="W31" i="4"/>
  <c r="X31" i="4"/>
  <c r="W32" i="4"/>
  <c r="X32" i="4"/>
  <c r="W33" i="4"/>
  <c r="X33" i="4"/>
  <c r="W34" i="4"/>
  <c r="X34" i="4"/>
  <c r="W35" i="4"/>
  <c r="X35" i="4"/>
  <c r="W36" i="4"/>
  <c r="X36" i="4"/>
  <c r="W37" i="4"/>
  <c r="X37" i="4"/>
  <c r="W3" i="4" l="1"/>
  <c r="Z37" i="8" l="1"/>
  <c r="AA37" i="8"/>
  <c r="AB37" i="8"/>
  <c r="AC37" i="8"/>
  <c r="AD37" i="8"/>
  <c r="Z38" i="8"/>
  <c r="AA38" i="8"/>
  <c r="AB38" i="8"/>
  <c r="AC38" i="8"/>
  <c r="AD38" i="8"/>
  <c r="Z39" i="8"/>
  <c r="AA39" i="8"/>
  <c r="AB39" i="8"/>
  <c r="AC39" i="8"/>
  <c r="AD39" i="8"/>
  <c r="Z40" i="8"/>
  <c r="AA40" i="8"/>
  <c r="AB40" i="8"/>
  <c r="AC40" i="8"/>
  <c r="AD40" i="8"/>
  <c r="R37" i="8"/>
  <c r="S37" i="8"/>
  <c r="T37" i="8"/>
  <c r="U37" i="8"/>
  <c r="V37" i="8"/>
  <c r="R38" i="8"/>
  <c r="S38" i="8"/>
  <c r="T38" i="8"/>
  <c r="U38" i="8"/>
  <c r="V38" i="8"/>
  <c r="R39" i="8"/>
  <c r="S39" i="8"/>
  <c r="T39" i="8"/>
  <c r="U39" i="8"/>
  <c r="V39" i="8"/>
  <c r="R40" i="8"/>
  <c r="S40" i="8"/>
  <c r="T40" i="8"/>
  <c r="U40" i="8"/>
  <c r="V40" i="8"/>
  <c r="K39" i="8"/>
  <c r="L39" i="8"/>
  <c r="M39" i="8"/>
  <c r="N39" i="8"/>
  <c r="O39" i="8"/>
  <c r="K40" i="8"/>
  <c r="L40" i="8"/>
  <c r="M40" i="8"/>
  <c r="N40" i="8"/>
  <c r="O40" i="8"/>
  <c r="C39" i="8"/>
  <c r="D39" i="8"/>
  <c r="E39" i="8"/>
  <c r="F39" i="8"/>
  <c r="G39" i="8"/>
  <c r="C40" i="8"/>
  <c r="D40" i="8"/>
  <c r="E40" i="8"/>
  <c r="F40" i="8"/>
  <c r="G40" i="8"/>
  <c r="AD36" i="8"/>
  <c r="AC36" i="8"/>
  <c r="AB36" i="8"/>
  <c r="AA36" i="8"/>
  <c r="Z36" i="8"/>
  <c r="V36" i="8"/>
  <c r="U36" i="8"/>
  <c r="T36" i="8"/>
  <c r="S36" i="8"/>
  <c r="R36" i="8"/>
  <c r="AD35" i="8"/>
  <c r="AC35" i="8"/>
  <c r="AB35" i="8"/>
  <c r="AA35" i="8"/>
  <c r="Z35" i="8"/>
  <c r="V35" i="8"/>
  <c r="U35" i="8"/>
  <c r="T35" i="8"/>
  <c r="S35" i="8"/>
  <c r="R35" i="8"/>
  <c r="AD34" i="8"/>
  <c r="AC34" i="8"/>
  <c r="AB34" i="8"/>
  <c r="AA34" i="8"/>
  <c r="Z34" i="8"/>
  <c r="V34" i="8"/>
  <c r="U34" i="8"/>
  <c r="T34" i="8"/>
  <c r="S34" i="8"/>
  <c r="R34" i="8"/>
  <c r="AD33" i="8"/>
  <c r="AC33" i="8"/>
  <c r="AB33" i="8"/>
  <c r="AA33" i="8"/>
  <c r="Z33" i="8"/>
  <c r="V33" i="8"/>
  <c r="U33" i="8"/>
  <c r="T33" i="8"/>
  <c r="S33" i="8"/>
  <c r="R33" i="8"/>
  <c r="AD32" i="8"/>
  <c r="AC32" i="8"/>
  <c r="AB32" i="8"/>
  <c r="AA32" i="8"/>
  <c r="Z32" i="8"/>
  <c r="V32" i="8"/>
  <c r="U32" i="8"/>
  <c r="T32" i="8"/>
  <c r="S32" i="8"/>
  <c r="R32" i="8"/>
  <c r="AD31" i="8"/>
  <c r="AC31" i="8"/>
  <c r="AB31" i="8"/>
  <c r="AA31" i="8"/>
  <c r="Z31" i="8"/>
  <c r="V31" i="8"/>
  <c r="U31" i="8"/>
  <c r="T31" i="8"/>
  <c r="S31" i="8"/>
  <c r="R31" i="8"/>
  <c r="AD30" i="8"/>
  <c r="AC30" i="8"/>
  <c r="AB30" i="8"/>
  <c r="AA30" i="8"/>
  <c r="Z30" i="8"/>
  <c r="V30" i="8"/>
  <c r="U30" i="8"/>
  <c r="T30" i="8"/>
  <c r="S30" i="8"/>
  <c r="R30" i="8"/>
  <c r="AD29" i="8"/>
  <c r="AC29" i="8"/>
  <c r="AB29" i="8"/>
  <c r="AA29" i="8"/>
  <c r="Z29" i="8"/>
  <c r="V29" i="8"/>
  <c r="U29" i="8"/>
  <c r="T29" i="8"/>
  <c r="S29" i="8"/>
  <c r="R29" i="8"/>
  <c r="AD28" i="8"/>
  <c r="AC28" i="8"/>
  <c r="AB28" i="8"/>
  <c r="AA28" i="8"/>
  <c r="Z28" i="8"/>
  <c r="V28" i="8"/>
  <c r="U28" i="8"/>
  <c r="T28" i="8"/>
  <c r="S28" i="8"/>
  <c r="R28" i="8"/>
  <c r="AD27" i="8"/>
  <c r="AC27" i="8"/>
  <c r="AB27" i="8"/>
  <c r="AA27" i="8"/>
  <c r="Z27" i="8"/>
  <c r="V27" i="8"/>
  <c r="U27" i="8"/>
  <c r="T27" i="8"/>
  <c r="S27" i="8"/>
  <c r="R27" i="8"/>
  <c r="AD26" i="8"/>
  <c r="AC26" i="8"/>
  <c r="AB26" i="8"/>
  <c r="AA26" i="8"/>
  <c r="Z26" i="8"/>
  <c r="V26" i="8"/>
  <c r="U26" i="8"/>
  <c r="T26" i="8"/>
  <c r="S26" i="8"/>
  <c r="R26" i="8"/>
  <c r="AD25" i="8"/>
  <c r="AC25" i="8"/>
  <c r="AB25" i="8"/>
  <c r="AA25" i="8"/>
  <c r="Z25" i="8"/>
  <c r="V25" i="8"/>
  <c r="U25" i="8"/>
  <c r="T25" i="8"/>
  <c r="S25" i="8"/>
  <c r="R25" i="8"/>
  <c r="AD24" i="8"/>
  <c r="AC24" i="8"/>
  <c r="AB24" i="8"/>
  <c r="AA24" i="8"/>
  <c r="Z24" i="8"/>
  <c r="V24" i="8"/>
  <c r="U24" i="8"/>
  <c r="T24" i="8"/>
  <c r="S24" i="8"/>
  <c r="R24" i="8"/>
  <c r="AD23" i="8"/>
  <c r="AC23" i="8"/>
  <c r="AB23" i="8"/>
  <c r="AA23" i="8"/>
  <c r="Z23" i="8"/>
  <c r="V23" i="8"/>
  <c r="U23" i="8"/>
  <c r="T23" i="8"/>
  <c r="S23" i="8"/>
  <c r="R23" i="8"/>
  <c r="AD22" i="8"/>
  <c r="AC22" i="8"/>
  <c r="AB22" i="8"/>
  <c r="AA22" i="8"/>
  <c r="Z22" i="8"/>
  <c r="V22" i="8"/>
  <c r="U22" i="8"/>
  <c r="T22" i="8"/>
  <c r="S22" i="8"/>
  <c r="R22" i="8"/>
  <c r="AD21" i="8"/>
  <c r="AC21" i="8"/>
  <c r="AB21" i="8"/>
  <c r="AA21" i="8"/>
  <c r="Z21" i="8"/>
  <c r="V21" i="8"/>
  <c r="U21" i="8"/>
  <c r="T21" i="8"/>
  <c r="S21" i="8"/>
  <c r="R21" i="8"/>
  <c r="AD20" i="8"/>
  <c r="AC20" i="8"/>
  <c r="AB20" i="8"/>
  <c r="AA20" i="8"/>
  <c r="Z20" i="8"/>
  <c r="V20" i="8"/>
  <c r="U20" i="8"/>
  <c r="T20" i="8"/>
  <c r="S20" i="8"/>
  <c r="R20" i="8"/>
  <c r="AD19" i="8"/>
  <c r="AC19" i="8"/>
  <c r="AB19" i="8"/>
  <c r="AA19" i="8"/>
  <c r="Z19" i="8"/>
  <c r="V19" i="8"/>
  <c r="U19" i="8"/>
  <c r="T19" i="8"/>
  <c r="S19" i="8"/>
  <c r="R19" i="8"/>
  <c r="AD18" i="8"/>
  <c r="AC18" i="8"/>
  <c r="AB18" i="8"/>
  <c r="AA18" i="8"/>
  <c r="Z18" i="8"/>
  <c r="V18" i="8"/>
  <c r="U18" i="8"/>
  <c r="T18" i="8"/>
  <c r="S18" i="8"/>
  <c r="R18" i="8"/>
  <c r="AD17" i="8"/>
  <c r="AC17" i="8"/>
  <c r="AB17" i="8"/>
  <c r="AA17" i="8"/>
  <c r="Z17" i="8"/>
  <c r="V17" i="8"/>
  <c r="U17" i="8"/>
  <c r="T17" i="8"/>
  <c r="S17" i="8"/>
  <c r="R17" i="8"/>
  <c r="AD16" i="8"/>
  <c r="AC16" i="8"/>
  <c r="AB16" i="8"/>
  <c r="AA16" i="8"/>
  <c r="Z16" i="8"/>
  <c r="V16" i="8"/>
  <c r="U16" i="8"/>
  <c r="T16" i="8"/>
  <c r="S16" i="8"/>
  <c r="R16" i="8"/>
  <c r="AD15" i="8"/>
  <c r="AC15" i="8"/>
  <c r="AB15" i="8"/>
  <c r="AA15" i="8"/>
  <c r="Z15" i="8"/>
  <c r="V15" i="8"/>
  <c r="U15" i="8"/>
  <c r="T15" i="8"/>
  <c r="S15" i="8"/>
  <c r="R15" i="8"/>
  <c r="AD14" i="8"/>
  <c r="AC14" i="8"/>
  <c r="AB14" i="8"/>
  <c r="AA14" i="8"/>
  <c r="Z14" i="8"/>
  <c r="V14" i="8"/>
  <c r="U14" i="8"/>
  <c r="T14" i="8"/>
  <c r="S14" i="8"/>
  <c r="R14" i="8"/>
  <c r="AD13" i="8"/>
  <c r="AC13" i="8"/>
  <c r="AB13" i="8"/>
  <c r="AA13" i="8"/>
  <c r="Z13" i="8"/>
  <c r="V13" i="8"/>
  <c r="U13" i="8"/>
  <c r="T13" i="8"/>
  <c r="S13" i="8"/>
  <c r="R13" i="8"/>
  <c r="AD12" i="8"/>
  <c r="AC12" i="8"/>
  <c r="AB12" i="8"/>
  <c r="AA12" i="8"/>
  <c r="Z12" i="8"/>
  <c r="V12" i="8"/>
  <c r="U12" i="8"/>
  <c r="T12" i="8"/>
  <c r="S12" i="8"/>
  <c r="R12" i="8"/>
  <c r="AD11" i="8"/>
  <c r="AC11" i="8"/>
  <c r="AB11" i="8"/>
  <c r="AA11" i="8"/>
  <c r="Z11" i="8"/>
  <c r="V11" i="8"/>
  <c r="U11" i="8"/>
  <c r="T11" i="8"/>
  <c r="S11" i="8"/>
  <c r="R11" i="8"/>
  <c r="AD10" i="8"/>
  <c r="AC10" i="8"/>
  <c r="AB10" i="8"/>
  <c r="AA10" i="8"/>
  <c r="Z10" i="8"/>
  <c r="V10" i="8"/>
  <c r="U10" i="8"/>
  <c r="T10" i="8"/>
  <c r="S10" i="8"/>
  <c r="R10" i="8"/>
  <c r="AD9" i="8"/>
  <c r="AC9" i="8"/>
  <c r="AB9" i="8"/>
  <c r="AA9" i="8"/>
  <c r="Z9" i="8"/>
  <c r="V9" i="8"/>
  <c r="U9" i="8"/>
  <c r="T9" i="8"/>
  <c r="S9" i="8"/>
  <c r="R9" i="8"/>
  <c r="AD8" i="8"/>
  <c r="AC8" i="8"/>
  <c r="AB8" i="8"/>
  <c r="AA8" i="8"/>
  <c r="Z8" i="8"/>
  <c r="V8" i="8"/>
  <c r="U8" i="8"/>
  <c r="T8" i="8"/>
  <c r="S8" i="8"/>
  <c r="R8" i="8"/>
  <c r="AD7" i="8"/>
  <c r="AC7" i="8"/>
  <c r="AB7" i="8"/>
  <c r="AA7" i="8"/>
  <c r="Z7" i="8"/>
  <c r="V7" i="8"/>
  <c r="U7" i="8"/>
  <c r="T7" i="8"/>
  <c r="S7" i="8"/>
  <c r="R7" i="8"/>
  <c r="AD6" i="8"/>
  <c r="AC6" i="8"/>
  <c r="AB6" i="8"/>
  <c r="AA6" i="8"/>
  <c r="Z6" i="8"/>
  <c r="V6" i="8"/>
  <c r="U6" i="8"/>
  <c r="T6" i="8"/>
  <c r="S6" i="8"/>
  <c r="R6" i="8"/>
  <c r="AD5" i="8"/>
  <c r="AC5" i="8"/>
  <c r="AB5" i="8"/>
  <c r="AA5" i="8"/>
  <c r="Z5" i="8"/>
  <c r="V5" i="8"/>
  <c r="U5" i="8"/>
  <c r="T5" i="8"/>
  <c r="S5" i="8"/>
  <c r="R5" i="8"/>
  <c r="AD4" i="8"/>
  <c r="AC4" i="8"/>
  <c r="AB4" i="8"/>
  <c r="AA4" i="8"/>
  <c r="Z4" i="8"/>
  <c r="V4" i="8"/>
  <c r="U4" i="8"/>
  <c r="T4" i="8"/>
  <c r="S4" i="8"/>
  <c r="R4" i="8"/>
  <c r="AD3" i="8"/>
  <c r="AC3" i="8"/>
  <c r="AB3" i="8"/>
  <c r="AA3" i="8"/>
  <c r="Z3" i="8"/>
  <c r="V3" i="8"/>
  <c r="U3" i="8"/>
  <c r="T3" i="8"/>
  <c r="S3" i="8"/>
  <c r="R3" i="8"/>
  <c r="K33" i="8"/>
  <c r="L33" i="8"/>
  <c r="M33" i="8"/>
  <c r="N33" i="8"/>
  <c r="O33" i="8"/>
  <c r="K34" i="8"/>
  <c r="L34" i="8"/>
  <c r="M34" i="8"/>
  <c r="N34" i="8"/>
  <c r="O34" i="8"/>
  <c r="K35" i="8"/>
  <c r="L35" i="8"/>
  <c r="M35" i="8"/>
  <c r="N35" i="8"/>
  <c r="O35" i="8"/>
  <c r="K36" i="8"/>
  <c r="L36" i="8"/>
  <c r="M36" i="8"/>
  <c r="N36" i="8"/>
  <c r="O36" i="8"/>
  <c r="K37" i="8"/>
  <c r="L37" i="8"/>
  <c r="M37" i="8"/>
  <c r="N37" i="8"/>
  <c r="O37" i="8"/>
  <c r="K38" i="8"/>
  <c r="L38" i="8"/>
  <c r="M38" i="8"/>
  <c r="N38" i="8"/>
  <c r="O38" i="8"/>
  <c r="C33" i="8"/>
  <c r="D33" i="8"/>
  <c r="E33" i="8"/>
  <c r="F33" i="8"/>
  <c r="G33" i="8"/>
  <c r="C34" i="8"/>
  <c r="D34" i="8"/>
  <c r="E34" i="8"/>
  <c r="F34" i="8"/>
  <c r="G34" i="8"/>
  <c r="C35" i="8"/>
  <c r="D35" i="8"/>
  <c r="E35" i="8"/>
  <c r="F35" i="8"/>
  <c r="G35" i="8"/>
  <c r="C36" i="8"/>
  <c r="D36" i="8"/>
  <c r="E36" i="8"/>
  <c r="F36" i="8"/>
  <c r="G36" i="8"/>
  <c r="C37" i="8"/>
  <c r="D37" i="8"/>
  <c r="E37" i="8"/>
  <c r="F37" i="8"/>
  <c r="G37" i="8"/>
  <c r="C38" i="8"/>
  <c r="D38" i="8"/>
  <c r="E38" i="8"/>
  <c r="F38" i="8"/>
  <c r="G38" i="8"/>
  <c r="K12" i="8"/>
  <c r="L12" i="8"/>
  <c r="M12" i="8"/>
  <c r="N12" i="8"/>
  <c r="O12" i="8"/>
  <c r="K13" i="8"/>
  <c r="L13" i="8"/>
  <c r="M13" i="8"/>
  <c r="N13" i="8"/>
  <c r="O13" i="8"/>
  <c r="K14" i="8"/>
  <c r="L14" i="8"/>
  <c r="M14" i="8"/>
  <c r="N14" i="8"/>
  <c r="O14" i="8"/>
  <c r="K15" i="8"/>
  <c r="L15" i="8"/>
  <c r="M15" i="8"/>
  <c r="N15" i="8"/>
  <c r="O15" i="8"/>
  <c r="K16" i="8"/>
  <c r="L16" i="8"/>
  <c r="M16" i="8"/>
  <c r="N16" i="8"/>
  <c r="O16" i="8"/>
  <c r="K17" i="8"/>
  <c r="L17" i="8"/>
  <c r="M17" i="8"/>
  <c r="N17" i="8"/>
  <c r="O17" i="8"/>
  <c r="K18" i="8"/>
  <c r="L18" i="8"/>
  <c r="M18" i="8"/>
  <c r="N18" i="8"/>
  <c r="O18" i="8"/>
  <c r="K19" i="8"/>
  <c r="L19" i="8"/>
  <c r="M19" i="8"/>
  <c r="N19" i="8"/>
  <c r="O19" i="8"/>
  <c r="K20" i="8"/>
  <c r="L20" i="8"/>
  <c r="M20" i="8"/>
  <c r="N20" i="8"/>
  <c r="O20" i="8"/>
  <c r="K21" i="8"/>
  <c r="L21" i="8"/>
  <c r="M21" i="8"/>
  <c r="N21" i="8"/>
  <c r="O21" i="8"/>
  <c r="K22" i="8"/>
  <c r="L22" i="8"/>
  <c r="M22" i="8"/>
  <c r="N22" i="8"/>
  <c r="O22" i="8"/>
  <c r="K23" i="8"/>
  <c r="L23" i="8"/>
  <c r="M23" i="8"/>
  <c r="N23" i="8"/>
  <c r="O23" i="8"/>
  <c r="K24" i="8"/>
  <c r="L24" i="8"/>
  <c r="M24" i="8"/>
  <c r="N24" i="8"/>
  <c r="O24" i="8"/>
  <c r="K25" i="8"/>
  <c r="L25" i="8"/>
  <c r="M25" i="8"/>
  <c r="N25" i="8"/>
  <c r="O25" i="8"/>
  <c r="K26" i="8"/>
  <c r="L26" i="8"/>
  <c r="M26" i="8"/>
  <c r="N26" i="8"/>
  <c r="O26" i="8"/>
  <c r="K27" i="8"/>
  <c r="L27" i="8"/>
  <c r="M27" i="8"/>
  <c r="N27" i="8"/>
  <c r="O27" i="8"/>
  <c r="K28" i="8"/>
  <c r="L28" i="8"/>
  <c r="M28" i="8"/>
  <c r="N28" i="8"/>
  <c r="O28" i="8"/>
  <c r="K29" i="8"/>
  <c r="L29" i="8"/>
  <c r="M29" i="8"/>
  <c r="N29" i="8"/>
  <c r="O29" i="8"/>
  <c r="K30" i="8"/>
  <c r="L30" i="8"/>
  <c r="M30" i="8"/>
  <c r="N30" i="8"/>
  <c r="O30" i="8"/>
  <c r="K31" i="8"/>
  <c r="L31" i="8"/>
  <c r="M31" i="8"/>
  <c r="N31" i="8"/>
  <c r="O31" i="8"/>
  <c r="K32" i="8"/>
  <c r="L32" i="8"/>
  <c r="M32" i="8"/>
  <c r="N32" i="8"/>
  <c r="O32" i="8"/>
  <c r="C32" i="8"/>
  <c r="D32" i="8"/>
  <c r="E32" i="8"/>
  <c r="F32" i="8"/>
  <c r="G32" i="8"/>
  <c r="C29" i="8"/>
  <c r="D29" i="8"/>
  <c r="E29" i="8"/>
  <c r="F29" i="8"/>
  <c r="G29" i="8"/>
  <c r="C30" i="8"/>
  <c r="D30" i="8"/>
  <c r="E30" i="8"/>
  <c r="F30" i="8"/>
  <c r="G30" i="8"/>
  <c r="C31" i="8"/>
  <c r="D31" i="8"/>
  <c r="E31" i="8"/>
  <c r="F31" i="8"/>
  <c r="G31" i="8"/>
  <c r="K5" i="8"/>
  <c r="L5" i="8"/>
  <c r="M5" i="8"/>
  <c r="N5" i="8"/>
  <c r="O5" i="8"/>
  <c r="K6" i="8"/>
  <c r="L6" i="8"/>
  <c r="M6" i="8"/>
  <c r="N6" i="8"/>
  <c r="O6" i="8"/>
  <c r="K7" i="8"/>
  <c r="L7" i="8"/>
  <c r="M7" i="8"/>
  <c r="N7" i="8"/>
  <c r="O7" i="8"/>
  <c r="K8" i="8"/>
  <c r="L8" i="8"/>
  <c r="M8" i="8"/>
  <c r="N8" i="8"/>
  <c r="O8" i="8"/>
  <c r="K9" i="8"/>
  <c r="L9" i="8"/>
  <c r="M9" i="8"/>
  <c r="N9" i="8"/>
  <c r="O9" i="8"/>
  <c r="K10" i="8"/>
  <c r="L10" i="8"/>
  <c r="M10" i="8"/>
  <c r="N10" i="8"/>
  <c r="O10" i="8"/>
  <c r="K11" i="8"/>
  <c r="L11" i="8"/>
  <c r="M11" i="8"/>
  <c r="N11" i="8"/>
  <c r="O11" i="8"/>
  <c r="C28" i="8"/>
  <c r="D28" i="8"/>
  <c r="E28" i="8"/>
  <c r="F28" i="8"/>
  <c r="G28" i="8"/>
  <c r="C24" i="8"/>
  <c r="D24" i="8"/>
  <c r="E24" i="8"/>
  <c r="F24" i="8"/>
  <c r="G24" i="8"/>
  <c r="C25" i="8"/>
  <c r="D25" i="8"/>
  <c r="E25" i="8"/>
  <c r="F25" i="8"/>
  <c r="G25" i="8"/>
  <c r="C26" i="8"/>
  <c r="D26" i="8"/>
  <c r="E26" i="8"/>
  <c r="F26" i="8"/>
  <c r="G26" i="8"/>
  <c r="C27" i="8"/>
  <c r="D27" i="8"/>
  <c r="E27" i="8"/>
  <c r="F27" i="8"/>
  <c r="G27" i="8"/>
  <c r="C23" i="8"/>
  <c r="D23" i="8"/>
  <c r="E23" i="8"/>
  <c r="F23" i="8"/>
  <c r="G23" i="8"/>
  <c r="C4" i="8"/>
  <c r="D4" i="8"/>
  <c r="E4" i="8"/>
  <c r="F4" i="8"/>
  <c r="G4" i="8"/>
  <c r="C5" i="8"/>
  <c r="D5" i="8"/>
  <c r="E5" i="8"/>
  <c r="F5" i="8"/>
  <c r="G5" i="8"/>
  <c r="C6" i="8"/>
  <c r="D6" i="8"/>
  <c r="E6" i="8"/>
  <c r="F6" i="8"/>
  <c r="G6" i="8"/>
  <c r="C7" i="8"/>
  <c r="D7" i="8"/>
  <c r="E7" i="8"/>
  <c r="F7" i="8"/>
  <c r="G7" i="8"/>
  <c r="C8" i="8"/>
  <c r="D8" i="8"/>
  <c r="E8" i="8"/>
  <c r="F8" i="8"/>
  <c r="G8" i="8"/>
  <c r="C9" i="8"/>
  <c r="D9" i="8"/>
  <c r="E9" i="8"/>
  <c r="F9" i="8"/>
  <c r="G9" i="8"/>
  <c r="C10" i="8"/>
  <c r="D10" i="8"/>
  <c r="E10" i="8"/>
  <c r="F10" i="8"/>
  <c r="G10" i="8"/>
  <c r="C11" i="8"/>
  <c r="D11" i="8"/>
  <c r="E11" i="8"/>
  <c r="F11" i="8"/>
  <c r="G11" i="8"/>
  <c r="C12" i="8"/>
  <c r="D12" i="8"/>
  <c r="E12" i="8"/>
  <c r="F12" i="8"/>
  <c r="G12" i="8"/>
  <c r="C13" i="8"/>
  <c r="D13" i="8"/>
  <c r="E13" i="8"/>
  <c r="F13" i="8"/>
  <c r="G13" i="8"/>
  <c r="C14" i="8"/>
  <c r="D14" i="8"/>
  <c r="E14" i="8"/>
  <c r="F14" i="8"/>
  <c r="G14" i="8"/>
  <c r="C15" i="8"/>
  <c r="D15" i="8"/>
  <c r="E15" i="8"/>
  <c r="F15" i="8"/>
  <c r="G15" i="8"/>
  <c r="C16" i="8"/>
  <c r="D16" i="8"/>
  <c r="E16" i="8"/>
  <c r="F16" i="8"/>
  <c r="G16" i="8"/>
  <c r="C17" i="8"/>
  <c r="D17" i="8"/>
  <c r="E17" i="8"/>
  <c r="F17" i="8"/>
  <c r="G17" i="8"/>
  <c r="C18" i="8"/>
  <c r="D18" i="8"/>
  <c r="E18" i="8"/>
  <c r="F18" i="8"/>
  <c r="G18" i="8"/>
  <c r="C19" i="8"/>
  <c r="D19" i="8"/>
  <c r="E19" i="8"/>
  <c r="F19" i="8"/>
  <c r="G19" i="8"/>
  <c r="C20" i="8"/>
  <c r="D20" i="8"/>
  <c r="E20" i="8"/>
  <c r="F20" i="8"/>
  <c r="G20" i="8"/>
  <c r="C21" i="8"/>
  <c r="D21" i="8"/>
  <c r="E21" i="8"/>
  <c r="F21" i="8"/>
  <c r="G21" i="8"/>
  <c r="C22" i="8"/>
  <c r="D22" i="8"/>
  <c r="E22" i="8"/>
  <c r="F22" i="8"/>
  <c r="G22" i="8"/>
  <c r="K3" i="8"/>
  <c r="L3" i="8"/>
  <c r="M3" i="8"/>
  <c r="N3" i="8"/>
  <c r="O3" i="8"/>
  <c r="K4" i="8"/>
  <c r="L4" i="8"/>
  <c r="M4" i="8"/>
  <c r="N4" i="8"/>
  <c r="O4" i="8"/>
  <c r="G3" i="8"/>
  <c r="F3" i="8"/>
  <c r="E3" i="8"/>
  <c r="D3" i="8"/>
  <c r="C3" i="8"/>
  <c r="X3" i="3" l="1"/>
  <c r="W3" i="3"/>
  <c r="X3" i="4"/>
  <c r="Y3" i="2" l="1"/>
  <c r="X3" i="2"/>
  <c r="X4" i="2" l="1"/>
  <c r="Y4" i="2"/>
  <c r="X5" i="2"/>
  <c r="Y5" i="2"/>
  <c r="X6" i="2"/>
  <c r="Y6" i="2"/>
  <c r="X7" i="2"/>
  <c r="Y7" i="2"/>
  <c r="X8" i="2"/>
  <c r="Y8" i="2"/>
  <c r="X9" i="2"/>
  <c r="Y9" i="2"/>
  <c r="X10" i="2"/>
  <c r="Y10" i="2"/>
  <c r="X11" i="2"/>
  <c r="Y11" i="2"/>
  <c r="X12" i="2"/>
  <c r="Y12" i="2"/>
  <c r="X13" i="2"/>
  <c r="Y13" i="2"/>
  <c r="X14" i="2"/>
  <c r="Y14" i="2"/>
  <c r="X15" i="2"/>
  <c r="Y15" i="2"/>
  <c r="X16" i="2"/>
  <c r="Y16" i="2"/>
  <c r="X17" i="2"/>
  <c r="Y17" i="2"/>
  <c r="X18" i="2"/>
  <c r="Y18" i="2"/>
  <c r="X19" i="2"/>
  <c r="Y19" i="2"/>
  <c r="X20" i="2"/>
  <c r="Y20" i="2"/>
  <c r="X21" i="2"/>
  <c r="Y21" i="2"/>
  <c r="X22" i="2"/>
  <c r="Y22" i="2"/>
  <c r="X23" i="2"/>
  <c r="Y23" i="2"/>
  <c r="X24" i="2"/>
  <c r="Y24" i="2"/>
  <c r="X25" i="2"/>
  <c r="Y25" i="2"/>
  <c r="X26" i="2"/>
  <c r="Y26" i="2"/>
  <c r="X27" i="2"/>
  <c r="Y27" i="2"/>
  <c r="X28" i="2"/>
  <c r="Y28" i="2"/>
  <c r="X29" i="2"/>
  <c r="Y29" i="2"/>
  <c r="X30" i="2"/>
  <c r="Y30" i="2"/>
  <c r="X31" i="2"/>
  <c r="Y31" i="2"/>
  <c r="X32" i="2"/>
  <c r="Y32" i="2"/>
  <c r="X33" i="2"/>
  <c r="Y33" i="2"/>
  <c r="X34" i="2"/>
  <c r="Y34" i="2"/>
  <c r="X35" i="2"/>
  <c r="Y35" i="2"/>
  <c r="X36" i="2"/>
  <c r="Y36" i="2"/>
  <c r="X37" i="2"/>
  <c r="Y37" i="2"/>
  <c r="W4" i="3"/>
  <c r="X4" i="3"/>
  <c r="W5" i="3"/>
  <c r="X5" i="3"/>
  <c r="W6" i="3"/>
  <c r="X6" i="3"/>
  <c r="W7" i="3"/>
  <c r="X7" i="3"/>
  <c r="W8" i="3"/>
  <c r="X8" i="3"/>
  <c r="W9" i="3"/>
  <c r="X9" i="3"/>
  <c r="W10" i="3"/>
  <c r="X10" i="3"/>
  <c r="W11" i="3"/>
  <c r="X11" i="3"/>
  <c r="W12" i="3"/>
  <c r="X12" i="3"/>
  <c r="W13" i="3"/>
  <c r="X13" i="3"/>
  <c r="W14" i="3"/>
  <c r="X14" i="3"/>
  <c r="W15" i="3"/>
  <c r="X15" i="3"/>
  <c r="W16" i="3"/>
  <c r="X16" i="3"/>
  <c r="W17" i="3"/>
  <c r="X17" i="3"/>
  <c r="W18" i="3"/>
  <c r="X18" i="3"/>
  <c r="W19" i="3"/>
  <c r="X19" i="3"/>
  <c r="W20" i="3"/>
  <c r="X20" i="3"/>
  <c r="W21" i="3"/>
  <c r="X21" i="3"/>
  <c r="W22" i="3"/>
  <c r="X22" i="3"/>
  <c r="W23" i="3"/>
  <c r="X23" i="3"/>
  <c r="W24" i="3"/>
  <c r="X24" i="3"/>
  <c r="W25" i="3"/>
  <c r="X25" i="3"/>
  <c r="W26" i="3"/>
  <c r="X26" i="3"/>
  <c r="W27" i="3"/>
  <c r="X27" i="3"/>
  <c r="W28" i="3"/>
  <c r="X28" i="3"/>
  <c r="W29" i="3"/>
  <c r="X29" i="3"/>
  <c r="W30" i="3"/>
  <c r="X30" i="3"/>
  <c r="W31" i="3"/>
  <c r="X31" i="3"/>
  <c r="W32" i="3"/>
  <c r="X32" i="3"/>
  <c r="W33" i="3"/>
  <c r="X33" i="3"/>
  <c r="W34" i="3"/>
  <c r="X34" i="3"/>
  <c r="W35" i="3"/>
  <c r="X35" i="3"/>
  <c r="W36" i="3"/>
  <c r="X36" i="3"/>
  <c r="W37" i="3"/>
  <c r="X37" i="3"/>
  <c r="Z3" i="2"/>
  <c r="S3" i="2" s="1"/>
  <c r="Z37" i="2" l="1"/>
  <c r="S37" i="2" s="1"/>
  <c r="Y3" i="4"/>
  <c r="R3" i="4" s="1"/>
  <c r="Y37" i="3"/>
  <c r="R37" i="3" s="1"/>
  <c r="Y36" i="3"/>
  <c r="R36" i="3" s="1"/>
  <c r="Y35" i="3"/>
  <c r="R35" i="3" s="1"/>
  <c r="Y34" i="3"/>
  <c r="R34" i="3" s="1"/>
  <c r="Y33" i="3"/>
  <c r="R33" i="3" s="1"/>
  <c r="Y32" i="3"/>
  <c r="R32" i="3" s="1"/>
  <c r="Y31" i="3"/>
  <c r="R31" i="3" s="1"/>
  <c r="Y30" i="3"/>
  <c r="R30" i="3" s="1"/>
  <c r="Y29" i="3"/>
  <c r="R29" i="3" s="1"/>
  <c r="Y28" i="3"/>
  <c r="R28" i="3" s="1"/>
  <c r="Y27" i="3"/>
  <c r="R27" i="3" s="1"/>
  <c r="Y26" i="3"/>
  <c r="R26" i="3" s="1"/>
  <c r="Y25" i="3"/>
  <c r="R25" i="3" s="1"/>
  <c r="Y24" i="3"/>
  <c r="R24" i="3" s="1"/>
  <c r="Y23" i="3"/>
  <c r="R23" i="3" s="1"/>
  <c r="Y22" i="3"/>
  <c r="R22" i="3" s="1"/>
  <c r="Y21" i="3"/>
  <c r="R21" i="3" s="1"/>
  <c r="Y20" i="3"/>
  <c r="R20" i="3" s="1"/>
  <c r="Y19" i="3"/>
  <c r="R19" i="3" s="1"/>
  <c r="Y18" i="3"/>
  <c r="R18" i="3" s="1"/>
  <c r="Y17" i="3"/>
  <c r="R17" i="3" s="1"/>
  <c r="Y16" i="3"/>
  <c r="R16" i="3" s="1"/>
  <c r="Y15" i="3"/>
  <c r="R15" i="3" s="1"/>
  <c r="Y14" i="3"/>
  <c r="R14" i="3" s="1"/>
  <c r="Y13" i="3"/>
  <c r="R13" i="3" s="1"/>
  <c r="Y12" i="3"/>
  <c r="R12" i="3" s="1"/>
  <c r="Y10" i="3"/>
  <c r="R10" i="3" s="1"/>
  <c r="Y9" i="3"/>
  <c r="R9" i="3" s="1"/>
  <c r="Y8" i="3"/>
  <c r="R8" i="3" s="1"/>
  <c r="Y7" i="3"/>
  <c r="R7" i="3" s="1"/>
  <c r="Y6" i="3"/>
  <c r="R6" i="3" s="1"/>
  <c r="Y5" i="3"/>
  <c r="R5" i="3" s="1"/>
  <c r="Y4" i="3"/>
  <c r="R4" i="3" s="1"/>
  <c r="Y3" i="3"/>
  <c r="R3" i="3" s="1"/>
  <c r="V4" i="2" l="1"/>
  <c r="V5" i="2"/>
  <c r="Y4" i="4" l="1"/>
  <c r="R4" i="4" s="1"/>
  <c r="Y37" i="4"/>
  <c r="R37" i="4" s="1"/>
  <c r="Y36" i="4"/>
  <c r="R36" i="4" s="1"/>
  <c r="Y35" i="4"/>
  <c r="R35" i="4" s="1"/>
  <c r="Y34" i="4"/>
  <c r="R34" i="4" s="1"/>
  <c r="Y33" i="4"/>
  <c r="R33" i="4" s="1"/>
  <c r="Y32" i="4"/>
  <c r="R32" i="4" s="1"/>
  <c r="Y31" i="4"/>
  <c r="R31" i="4" s="1"/>
  <c r="Y30" i="4"/>
  <c r="R30" i="4" s="1"/>
  <c r="Y29" i="4"/>
  <c r="R29" i="4" s="1"/>
  <c r="Y28" i="4"/>
  <c r="R28" i="4" s="1"/>
  <c r="Y27" i="4"/>
  <c r="R27" i="4" s="1"/>
  <c r="Y26" i="4"/>
  <c r="R26" i="4" s="1"/>
  <c r="Y25" i="4"/>
  <c r="R25" i="4" s="1"/>
  <c r="Y24" i="4"/>
  <c r="R24" i="4" s="1"/>
  <c r="Y23" i="4"/>
  <c r="R23" i="4" s="1"/>
  <c r="Y22" i="4"/>
  <c r="R22" i="4" s="1"/>
  <c r="Y21" i="4"/>
  <c r="R21" i="4" s="1"/>
  <c r="Y20" i="4"/>
  <c r="R20" i="4" s="1"/>
  <c r="Y19" i="4"/>
  <c r="R19" i="4" s="1"/>
  <c r="Y18" i="4"/>
  <c r="R18" i="4" s="1"/>
  <c r="Y17" i="4"/>
  <c r="R17" i="4" s="1"/>
  <c r="Y16" i="4"/>
  <c r="R16" i="4" s="1"/>
  <c r="Y15" i="4"/>
  <c r="R15" i="4" s="1"/>
  <c r="Y14" i="4"/>
  <c r="R14" i="4" s="1"/>
  <c r="Y11" i="4"/>
  <c r="R11" i="4" s="1"/>
  <c r="Y10" i="4"/>
  <c r="R10" i="4" s="1"/>
  <c r="Y8" i="4"/>
  <c r="R8" i="4" s="1"/>
  <c r="Y7" i="4"/>
  <c r="R7" i="4" s="1"/>
  <c r="Y5" i="4"/>
  <c r="R5" i="4" s="1"/>
  <c r="S3" i="3"/>
  <c r="Z4" i="2"/>
  <c r="S4" i="2" s="1"/>
  <c r="Y6" i="4" l="1"/>
  <c r="R6" i="4" s="1"/>
  <c r="Y12" i="4"/>
  <c r="R12" i="4" s="1"/>
  <c r="Y9" i="4"/>
  <c r="R9" i="4" s="1"/>
  <c r="Y13" i="4"/>
  <c r="Z34" i="2"/>
  <c r="S34" i="2" s="1"/>
  <c r="Z30" i="2"/>
  <c r="S30" i="2" s="1"/>
  <c r="Z26" i="2"/>
  <c r="S26" i="2" s="1"/>
  <c r="Z22" i="2"/>
  <c r="S22" i="2" s="1"/>
  <c r="Z18" i="2"/>
  <c r="S18" i="2" s="1"/>
  <c r="Z14" i="2"/>
  <c r="S14" i="2" s="1"/>
  <c r="Z10" i="2"/>
  <c r="S10" i="2" s="1"/>
  <c r="Z6" i="2"/>
  <c r="S6" i="2" s="1"/>
  <c r="Z35" i="2"/>
  <c r="S35" i="2" s="1"/>
  <c r="Z31" i="2"/>
  <c r="S31" i="2" s="1"/>
  <c r="Z27" i="2"/>
  <c r="S27" i="2" s="1"/>
  <c r="Z29" i="2"/>
  <c r="S29" i="2" s="1"/>
  <c r="Z25" i="2"/>
  <c r="S25" i="2" s="1"/>
  <c r="Z21" i="2"/>
  <c r="S21" i="2" s="1"/>
  <c r="Z17" i="2"/>
  <c r="S17" i="2" s="1"/>
  <c r="Z13" i="2"/>
  <c r="S13" i="2" s="1"/>
  <c r="Z9" i="2"/>
  <c r="S9" i="2" s="1"/>
  <c r="Z5" i="2"/>
  <c r="S5" i="2" s="1"/>
  <c r="Z33" i="2"/>
  <c r="S33" i="2" s="1"/>
  <c r="Z32" i="2"/>
  <c r="S32" i="2" s="1"/>
  <c r="Z24" i="2"/>
  <c r="S24" i="2" s="1"/>
  <c r="Z16" i="2"/>
  <c r="S16" i="2" s="1"/>
  <c r="Z8" i="2"/>
  <c r="S8" i="2" s="1"/>
  <c r="Z36" i="2"/>
  <c r="S36" i="2" s="1"/>
  <c r="Z28" i="2"/>
  <c r="S28" i="2" s="1"/>
  <c r="Z20" i="2"/>
  <c r="S20" i="2" s="1"/>
  <c r="Z12" i="2"/>
  <c r="S12" i="2" s="1"/>
  <c r="Z23" i="2"/>
  <c r="S23" i="2" s="1"/>
  <c r="Z19" i="2"/>
  <c r="S19" i="2" s="1"/>
  <c r="Z15" i="2"/>
  <c r="S15" i="2" s="1"/>
  <c r="Z11" i="2"/>
  <c r="S11" i="2" s="1"/>
  <c r="Z7" i="2"/>
  <c r="S7" i="2" s="1"/>
  <c r="B4" i="4"/>
  <c r="C4" i="4"/>
  <c r="D4" i="4"/>
  <c r="B5" i="4"/>
  <c r="C5" i="4"/>
  <c r="D5" i="4"/>
  <c r="B6" i="4"/>
  <c r="C6" i="4"/>
  <c r="D6" i="4"/>
  <c r="B7" i="4"/>
  <c r="C7" i="4"/>
  <c r="D7" i="4"/>
  <c r="B8" i="4"/>
  <c r="C8" i="4"/>
  <c r="D8" i="4"/>
  <c r="B9" i="4"/>
  <c r="C9" i="4"/>
  <c r="D9" i="4"/>
  <c r="B10" i="4"/>
  <c r="C10" i="4"/>
  <c r="D10" i="4"/>
  <c r="B11" i="4"/>
  <c r="C11" i="4"/>
  <c r="D11" i="4"/>
  <c r="B12" i="4"/>
  <c r="C12" i="4"/>
  <c r="D12" i="4"/>
  <c r="B13" i="4"/>
  <c r="C13" i="4"/>
  <c r="D13" i="4"/>
  <c r="B14" i="4"/>
  <c r="C14" i="4"/>
  <c r="D14" i="4"/>
  <c r="B15" i="4"/>
  <c r="C15" i="4"/>
  <c r="D15" i="4"/>
  <c r="B16" i="4"/>
  <c r="C16" i="4"/>
  <c r="D16" i="4"/>
  <c r="B17" i="4"/>
  <c r="C17" i="4"/>
  <c r="D17" i="4"/>
  <c r="B18" i="4"/>
  <c r="C18" i="4"/>
  <c r="D18" i="4"/>
  <c r="B19" i="4"/>
  <c r="C19" i="4"/>
  <c r="D19" i="4"/>
  <c r="B20" i="4"/>
  <c r="C20" i="4"/>
  <c r="D20" i="4"/>
  <c r="B21" i="4"/>
  <c r="C21" i="4"/>
  <c r="D21" i="4"/>
  <c r="B22" i="4"/>
  <c r="C22" i="4"/>
  <c r="D22" i="4"/>
  <c r="B23" i="4"/>
  <c r="C23" i="4"/>
  <c r="D23" i="4"/>
  <c r="B24" i="4"/>
  <c r="C24" i="4"/>
  <c r="D24" i="4"/>
  <c r="B25" i="4"/>
  <c r="C25" i="4"/>
  <c r="D25" i="4"/>
  <c r="B26" i="4"/>
  <c r="C26" i="4"/>
  <c r="D26" i="4"/>
  <c r="B27" i="4"/>
  <c r="C27" i="4"/>
  <c r="D27" i="4"/>
  <c r="B28" i="4"/>
  <c r="C28" i="4"/>
  <c r="D28" i="4"/>
  <c r="B29" i="4"/>
  <c r="C29" i="4"/>
  <c r="D29" i="4"/>
  <c r="B30" i="4"/>
  <c r="C30" i="4"/>
  <c r="D30" i="4"/>
  <c r="B31" i="4"/>
  <c r="C31" i="4"/>
  <c r="D31" i="4"/>
  <c r="B32" i="4"/>
  <c r="C32" i="4"/>
  <c r="D32" i="4"/>
  <c r="B33" i="4"/>
  <c r="C33" i="4"/>
  <c r="D33" i="4"/>
  <c r="B34" i="4"/>
  <c r="C34" i="4"/>
  <c r="D34" i="4"/>
  <c r="B35" i="4"/>
  <c r="C35" i="4"/>
  <c r="D35" i="4"/>
  <c r="B36" i="4"/>
  <c r="C36" i="4"/>
  <c r="D36" i="4"/>
  <c r="B37" i="4"/>
  <c r="C37" i="4"/>
  <c r="D37" i="4"/>
  <c r="D3" i="4"/>
  <c r="C3" i="4"/>
  <c r="B3" i="4"/>
  <c r="B4" i="3"/>
  <c r="C4" i="3"/>
  <c r="D4" i="3"/>
  <c r="B5" i="3"/>
  <c r="C5" i="3"/>
  <c r="D5" i="3"/>
  <c r="B6" i="3"/>
  <c r="C6" i="3"/>
  <c r="D6" i="3"/>
  <c r="B7" i="3"/>
  <c r="C7" i="3"/>
  <c r="D7" i="3"/>
  <c r="B8" i="3"/>
  <c r="C8" i="3"/>
  <c r="D8" i="3"/>
  <c r="B9" i="3"/>
  <c r="C9" i="3"/>
  <c r="D9" i="3"/>
  <c r="B10" i="3"/>
  <c r="C10" i="3"/>
  <c r="D10" i="3"/>
  <c r="B11" i="3"/>
  <c r="C11" i="3"/>
  <c r="D11" i="3"/>
  <c r="B12" i="3"/>
  <c r="C12" i="3"/>
  <c r="D12" i="3"/>
  <c r="B13" i="3"/>
  <c r="C13" i="3"/>
  <c r="D13" i="3"/>
  <c r="B14" i="3"/>
  <c r="C14" i="3"/>
  <c r="D14" i="3"/>
  <c r="B15" i="3"/>
  <c r="C15" i="3"/>
  <c r="D15" i="3"/>
  <c r="B16" i="3"/>
  <c r="C16" i="3"/>
  <c r="D16" i="3"/>
  <c r="B17" i="3"/>
  <c r="C17" i="3"/>
  <c r="D17" i="3"/>
  <c r="B18" i="3"/>
  <c r="C18" i="3"/>
  <c r="D18" i="3"/>
  <c r="B19" i="3"/>
  <c r="C19" i="3"/>
  <c r="D19" i="3"/>
  <c r="B20" i="3"/>
  <c r="C20" i="3"/>
  <c r="D20" i="3"/>
  <c r="B21" i="3"/>
  <c r="C21" i="3"/>
  <c r="D21" i="3"/>
  <c r="B22" i="3"/>
  <c r="C22" i="3"/>
  <c r="D22" i="3"/>
  <c r="B23" i="3"/>
  <c r="C23" i="3"/>
  <c r="D23" i="3"/>
  <c r="B24" i="3"/>
  <c r="C24" i="3"/>
  <c r="D24" i="3"/>
  <c r="B25" i="3"/>
  <c r="C25" i="3"/>
  <c r="D25" i="3"/>
  <c r="B26" i="3"/>
  <c r="C26" i="3"/>
  <c r="D26" i="3"/>
  <c r="B27" i="3"/>
  <c r="C27" i="3"/>
  <c r="D27" i="3"/>
  <c r="B28" i="3"/>
  <c r="C28" i="3"/>
  <c r="D28" i="3"/>
  <c r="B29" i="3"/>
  <c r="C29" i="3"/>
  <c r="D29" i="3"/>
  <c r="B30" i="3"/>
  <c r="C30" i="3"/>
  <c r="D30" i="3"/>
  <c r="B31" i="3"/>
  <c r="C31" i="3"/>
  <c r="D31" i="3"/>
  <c r="B32" i="3"/>
  <c r="C32" i="3"/>
  <c r="D32" i="3"/>
  <c r="B33" i="3"/>
  <c r="C33" i="3"/>
  <c r="D33" i="3"/>
  <c r="B34" i="3"/>
  <c r="C34" i="3"/>
  <c r="D34" i="3"/>
  <c r="B35" i="3"/>
  <c r="C35" i="3"/>
  <c r="D35" i="3"/>
  <c r="B36" i="3"/>
  <c r="C36" i="3"/>
  <c r="D36" i="3"/>
  <c r="B37" i="3"/>
  <c r="C37" i="3"/>
  <c r="D37" i="3"/>
  <c r="D3" i="3"/>
  <c r="C3" i="3"/>
  <c r="B3" i="3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D3" i="2"/>
  <c r="C3" i="2"/>
  <c r="B3" i="2"/>
  <c r="B4" i="1"/>
  <c r="C4" i="1"/>
  <c r="D4" i="1"/>
  <c r="B5" i="1"/>
  <c r="C5" i="1"/>
  <c r="D5" i="1"/>
  <c r="B6" i="1"/>
  <c r="C6" i="1"/>
  <c r="D6" i="1"/>
  <c r="B7" i="1"/>
  <c r="C7" i="1"/>
  <c r="D7" i="1"/>
  <c r="B8" i="1"/>
  <c r="C8" i="1"/>
  <c r="D8" i="1"/>
  <c r="B9" i="1"/>
  <c r="C9" i="1"/>
  <c r="D9" i="1"/>
  <c r="B10" i="1"/>
  <c r="C10" i="1"/>
  <c r="D10" i="1"/>
  <c r="B11" i="1"/>
  <c r="C11" i="1"/>
  <c r="D11" i="1"/>
  <c r="B12" i="1"/>
  <c r="C12" i="1"/>
  <c r="D12" i="1"/>
  <c r="B13" i="1"/>
  <c r="C13" i="1"/>
  <c r="D13" i="1"/>
  <c r="B14" i="1"/>
  <c r="C14" i="1"/>
  <c r="D14" i="1"/>
  <c r="B15" i="1"/>
  <c r="C15" i="1"/>
  <c r="D15" i="1"/>
  <c r="B16" i="1"/>
  <c r="C16" i="1"/>
  <c r="D16" i="1"/>
  <c r="B17" i="1"/>
  <c r="C17" i="1"/>
  <c r="D17" i="1"/>
  <c r="B18" i="1"/>
  <c r="C18" i="1"/>
  <c r="D18" i="1"/>
  <c r="B19" i="1"/>
  <c r="C19" i="1"/>
  <c r="D19" i="1"/>
  <c r="B20" i="1"/>
  <c r="C20" i="1"/>
  <c r="D20" i="1"/>
  <c r="B21" i="1"/>
  <c r="C21" i="1"/>
  <c r="D21" i="1"/>
  <c r="B22" i="1"/>
  <c r="C22" i="1"/>
  <c r="D22" i="1"/>
  <c r="B23" i="1"/>
  <c r="C23" i="1"/>
  <c r="D23" i="1"/>
  <c r="B24" i="1"/>
  <c r="C24" i="1"/>
  <c r="D24" i="1"/>
  <c r="B25" i="1"/>
  <c r="C25" i="1"/>
  <c r="D25" i="1"/>
  <c r="B26" i="1"/>
  <c r="C26" i="1"/>
  <c r="D26" i="1"/>
  <c r="B27" i="1"/>
  <c r="C27" i="1"/>
  <c r="D27" i="1"/>
  <c r="B28" i="1"/>
  <c r="C28" i="1"/>
  <c r="D28" i="1"/>
  <c r="B29" i="1"/>
  <c r="C29" i="1"/>
  <c r="D29" i="1"/>
  <c r="B30" i="1"/>
  <c r="C30" i="1"/>
  <c r="D30" i="1"/>
  <c r="B31" i="1"/>
  <c r="C31" i="1"/>
  <c r="D31" i="1"/>
  <c r="B32" i="1"/>
  <c r="C32" i="1"/>
  <c r="D32" i="1"/>
  <c r="B33" i="1"/>
  <c r="C33" i="1"/>
  <c r="D33" i="1"/>
  <c r="B34" i="1"/>
  <c r="C34" i="1"/>
  <c r="D34" i="1"/>
  <c r="B35" i="1"/>
  <c r="C35" i="1"/>
  <c r="D35" i="1"/>
  <c r="B36" i="1"/>
  <c r="C36" i="1"/>
  <c r="D36" i="1"/>
  <c r="B37" i="1"/>
  <c r="C37" i="1"/>
  <c r="D37" i="1"/>
  <c r="E3" i="1"/>
  <c r="A3" i="1" s="1"/>
  <c r="F3" i="1"/>
  <c r="D3" i="1"/>
  <c r="C3" i="1"/>
  <c r="B3" i="1"/>
  <c r="S4" i="1"/>
  <c r="S5" i="1"/>
  <c r="S6" i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V6" i="2"/>
  <c r="V7" i="2"/>
  <c r="V8" i="2"/>
  <c r="V9" i="2"/>
  <c r="V10" i="2"/>
  <c r="V11" i="2"/>
  <c r="V12" i="2"/>
  <c r="V13" i="2"/>
  <c r="V14" i="2"/>
  <c r="V15" i="2"/>
  <c r="V16" i="2"/>
  <c r="V17" i="2"/>
  <c r="V18" i="2"/>
  <c r="V19" i="2"/>
  <c r="V20" i="2"/>
  <c r="V21" i="2"/>
  <c r="V22" i="2"/>
  <c r="V23" i="2"/>
  <c r="V24" i="2"/>
  <c r="V25" i="2"/>
  <c r="V26" i="2"/>
  <c r="V27" i="2"/>
  <c r="V28" i="2"/>
  <c r="V29" i="2"/>
  <c r="V30" i="2"/>
  <c r="V31" i="2"/>
  <c r="V32" i="2"/>
  <c r="V33" i="2"/>
  <c r="V34" i="2"/>
  <c r="V35" i="2"/>
  <c r="V36" i="2"/>
  <c r="V37" i="2"/>
  <c r="U5" i="3"/>
  <c r="U6" i="3"/>
  <c r="U7" i="3"/>
  <c r="U8" i="3"/>
  <c r="U9" i="3"/>
  <c r="U10" i="3"/>
  <c r="U11" i="3"/>
  <c r="U12" i="3"/>
  <c r="U13" i="3"/>
  <c r="U14" i="3"/>
  <c r="U15" i="3"/>
  <c r="U16" i="3"/>
  <c r="U17" i="3"/>
  <c r="U18" i="3"/>
  <c r="U19" i="3"/>
  <c r="U20" i="3"/>
  <c r="U21" i="3"/>
  <c r="U22" i="3"/>
  <c r="U23" i="3"/>
  <c r="U24" i="3"/>
  <c r="U25" i="3"/>
  <c r="U26" i="3"/>
  <c r="U27" i="3"/>
  <c r="U28" i="3"/>
  <c r="U29" i="3"/>
  <c r="U30" i="3"/>
  <c r="U31" i="3"/>
  <c r="U32" i="3"/>
  <c r="U33" i="3"/>
  <c r="U34" i="3"/>
  <c r="U35" i="3"/>
  <c r="U36" i="3"/>
  <c r="U37" i="3"/>
  <c r="U5" i="4"/>
  <c r="U6" i="4"/>
  <c r="U7" i="4"/>
  <c r="U8" i="4"/>
  <c r="U9" i="4"/>
  <c r="U10" i="4"/>
  <c r="U11" i="4"/>
  <c r="U12" i="4"/>
  <c r="U13" i="4"/>
  <c r="U14" i="4"/>
  <c r="U15" i="4"/>
  <c r="U16" i="4"/>
  <c r="U17" i="4"/>
  <c r="U18" i="4"/>
  <c r="U19" i="4"/>
  <c r="U20" i="4"/>
  <c r="U21" i="4"/>
  <c r="U22" i="4"/>
  <c r="U23" i="4"/>
  <c r="U24" i="4"/>
  <c r="U25" i="4"/>
  <c r="U26" i="4"/>
  <c r="U27" i="4"/>
  <c r="U28" i="4"/>
  <c r="U29" i="4"/>
  <c r="U30" i="4"/>
  <c r="U31" i="4"/>
  <c r="U32" i="4"/>
  <c r="U33" i="4"/>
  <c r="U34" i="4"/>
  <c r="U35" i="4"/>
  <c r="U36" i="4"/>
  <c r="U37" i="4"/>
  <c r="U4" i="4"/>
  <c r="U4" i="3"/>
  <c r="E5" i="4"/>
  <c r="F5" i="4"/>
  <c r="G5" i="4"/>
  <c r="H5" i="4"/>
  <c r="I5" i="4"/>
  <c r="E6" i="4"/>
  <c r="F6" i="4"/>
  <c r="G6" i="4"/>
  <c r="H6" i="4"/>
  <c r="I6" i="4"/>
  <c r="E7" i="4"/>
  <c r="F7" i="4"/>
  <c r="G7" i="4"/>
  <c r="H7" i="4"/>
  <c r="I7" i="4"/>
  <c r="E8" i="4"/>
  <c r="F8" i="4"/>
  <c r="G8" i="4"/>
  <c r="H8" i="4"/>
  <c r="I8" i="4"/>
  <c r="E9" i="4"/>
  <c r="F9" i="4"/>
  <c r="G9" i="4"/>
  <c r="H9" i="4"/>
  <c r="I9" i="4"/>
  <c r="E10" i="4"/>
  <c r="F10" i="4"/>
  <c r="G10" i="4"/>
  <c r="H10" i="4"/>
  <c r="I10" i="4"/>
  <c r="E11" i="4"/>
  <c r="F11" i="4"/>
  <c r="G11" i="4"/>
  <c r="H11" i="4"/>
  <c r="I11" i="4"/>
  <c r="E12" i="4"/>
  <c r="F12" i="4"/>
  <c r="G12" i="4"/>
  <c r="H12" i="4"/>
  <c r="I12" i="4"/>
  <c r="E13" i="4"/>
  <c r="F13" i="4"/>
  <c r="G13" i="4"/>
  <c r="H13" i="4"/>
  <c r="I13" i="4"/>
  <c r="E14" i="4"/>
  <c r="F14" i="4"/>
  <c r="G14" i="4"/>
  <c r="H14" i="4"/>
  <c r="I14" i="4"/>
  <c r="E15" i="4"/>
  <c r="F15" i="4"/>
  <c r="G15" i="4"/>
  <c r="H15" i="4"/>
  <c r="I15" i="4"/>
  <c r="E16" i="4"/>
  <c r="F16" i="4"/>
  <c r="G16" i="4"/>
  <c r="H16" i="4"/>
  <c r="I16" i="4"/>
  <c r="E17" i="4"/>
  <c r="F17" i="4"/>
  <c r="G17" i="4"/>
  <c r="H17" i="4"/>
  <c r="I17" i="4"/>
  <c r="E18" i="4"/>
  <c r="F18" i="4"/>
  <c r="G18" i="4"/>
  <c r="H18" i="4"/>
  <c r="I18" i="4"/>
  <c r="E19" i="4"/>
  <c r="F19" i="4"/>
  <c r="G19" i="4"/>
  <c r="H19" i="4"/>
  <c r="I19" i="4"/>
  <c r="E20" i="4"/>
  <c r="F20" i="4"/>
  <c r="G20" i="4"/>
  <c r="H20" i="4"/>
  <c r="I20" i="4"/>
  <c r="E21" i="4"/>
  <c r="F21" i="4"/>
  <c r="G21" i="4"/>
  <c r="H21" i="4"/>
  <c r="S21" i="4" s="1"/>
  <c r="I21" i="4"/>
  <c r="E22" i="4"/>
  <c r="F22" i="4"/>
  <c r="G22" i="4"/>
  <c r="H22" i="4"/>
  <c r="I22" i="4"/>
  <c r="E23" i="4"/>
  <c r="F23" i="4"/>
  <c r="G23" i="4"/>
  <c r="H23" i="4"/>
  <c r="I23" i="4"/>
  <c r="E24" i="4"/>
  <c r="F24" i="4"/>
  <c r="G24" i="4"/>
  <c r="H24" i="4"/>
  <c r="I24" i="4"/>
  <c r="E25" i="4"/>
  <c r="F25" i="4"/>
  <c r="G25" i="4"/>
  <c r="H25" i="4"/>
  <c r="I25" i="4"/>
  <c r="E26" i="4"/>
  <c r="F26" i="4"/>
  <c r="G26" i="4"/>
  <c r="H26" i="4"/>
  <c r="I26" i="4"/>
  <c r="E27" i="4"/>
  <c r="F27" i="4"/>
  <c r="G27" i="4"/>
  <c r="H27" i="4"/>
  <c r="I27" i="4"/>
  <c r="E28" i="4"/>
  <c r="F28" i="4"/>
  <c r="G28" i="4"/>
  <c r="H28" i="4"/>
  <c r="I28" i="4"/>
  <c r="E29" i="4"/>
  <c r="F29" i="4"/>
  <c r="G29" i="4"/>
  <c r="H29" i="4"/>
  <c r="I29" i="4"/>
  <c r="E30" i="4"/>
  <c r="F30" i="4"/>
  <c r="G30" i="4"/>
  <c r="H30" i="4"/>
  <c r="I30" i="4"/>
  <c r="E31" i="4"/>
  <c r="F31" i="4"/>
  <c r="G31" i="4"/>
  <c r="H31" i="4"/>
  <c r="S31" i="4" s="1"/>
  <c r="I31" i="4"/>
  <c r="E32" i="4"/>
  <c r="F32" i="4"/>
  <c r="G32" i="4"/>
  <c r="H32" i="4"/>
  <c r="I32" i="4"/>
  <c r="E33" i="4"/>
  <c r="F33" i="4"/>
  <c r="G33" i="4"/>
  <c r="H33" i="4"/>
  <c r="I33" i="4"/>
  <c r="E34" i="4"/>
  <c r="F34" i="4"/>
  <c r="G34" i="4"/>
  <c r="H34" i="4"/>
  <c r="I34" i="4"/>
  <c r="E35" i="4"/>
  <c r="F35" i="4"/>
  <c r="G35" i="4"/>
  <c r="H35" i="4"/>
  <c r="I35" i="4"/>
  <c r="E36" i="4"/>
  <c r="F36" i="4"/>
  <c r="G36" i="4"/>
  <c r="H36" i="4"/>
  <c r="I36" i="4"/>
  <c r="E37" i="4"/>
  <c r="F37" i="4"/>
  <c r="G37" i="4"/>
  <c r="H37" i="4"/>
  <c r="I37" i="4"/>
  <c r="F4" i="4"/>
  <c r="G4" i="4"/>
  <c r="I4" i="4"/>
  <c r="H4" i="4"/>
  <c r="S4" i="4" s="1"/>
  <c r="E4" i="4"/>
  <c r="E5" i="3"/>
  <c r="F5" i="3"/>
  <c r="G5" i="3"/>
  <c r="H5" i="3"/>
  <c r="I5" i="3"/>
  <c r="E6" i="3"/>
  <c r="F6" i="3"/>
  <c r="G6" i="3"/>
  <c r="H6" i="3"/>
  <c r="I6" i="3"/>
  <c r="E7" i="3"/>
  <c r="F7" i="3"/>
  <c r="G7" i="3"/>
  <c r="H7" i="3"/>
  <c r="I7" i="3"/>
  <c r="E8" i="3"/>
  <c r="F8" i="3"/>
  <c r="G8" i="3"/>
  <c r="H8" i="3"/>
  <c r="I8" i="3"/>
  <c r="E9" i="3"/>
  <c r="F9" i="3"/>
  <c r="G9" i="3"/>
  <c r="H9" i="3"/>
  <c r="I9" i="3"/>
  <c r="E10" i="3"/>
  <c r="F10" i="3"/>
  <c r="G10" i="3"/>
  <c r="H10" i="3"/>
  <c r="I10" i="3"/>
  <c r="E11" i="3"/>
  <c r="F11" i="3"/>
  <c r="G11" i="3"/>
  <c r="H11" i="3"/>
  <c r="I11" i="3"/>
  <c r="E12" i="3"/>
  <c r="F12" i="3"/>
  <c r="G12" i="3"/>
  <c r="H12" i="3"/>
  <c r="S12" i="3" s="1"/>
  <c r="I12" i="3"/>
  <c r="E13" i="3"/>
  <c r="F13" i="3"/>
  <c r="G13" i="3"/>
  <c r="H13" i="3"/>
  <c r="I13" i="3"/>
  <c r="E14" i="3"/>
  <c r="F14" i="3"/>
  <c r="G14" i="3"/>
  <c r="H14" i="3"/>
  <c r="S14" i="3" s="1"/>
  <c r="I14" i="3"/>
  <c r="E15" i="3"/>
  <c r="F15" i="3"/>
  <c r="G15" i="3"/>
  <c r="H15" i="3"/>
  <c r="I15" i="3"/>
  <c r="E16" i="3"/>
  <c r="F16" i="3"/>
  <c r="G16" i="3"/>
  <c r="H16" i="3"/>
  <c r="I16" i="3"/>
  <c r="E17" i="3"/>
  <c r="F17" i="3"/>
  <c r="G17" i="3"/>
  <c r="H17" i="3"/>
  <c r="I17" i="3"/>
  <c r="E18" i="3"/>
  <c r="F18" i="3"/>
  <c r="G18" i="3"/>
  <c r="H18" i="3"/>
  <c r="I18" i="3"/>
  <c r="E19" i="3"/>
  <c r="F19" i="3"/>
  <c r="G19" i="3"/>
  <c r="H19" i="3"/>
  <c r="I19" i="3"/>
  <c r="E20" i="3"/>
  <c r="F20" i="3"/>
  <c r="G20" i="3"/>
  <c r="H20" i="3"/>
  <c r="I20" i="3"/>
  <c r="E21" i="3"/>
  <c r="F21" i="3"/>
  <c r="G21" i="3"/>
  <c r="H21" i="3"/>
  <c r="I21" i="3"/>
  <c r="E22" i="3"/>
  <c r="F22" i="3"/>
  <c r="G22" i="3"/>
  <c r="H22" i="3"/>
  <c r="I22" i="3"/>
  <c r="E23" i="3"/>
  <c r="F23" i="3"/>
  <c r="G23" i="3"/>
  <c r="H23" i="3"/>
  <c r="I23" i="3"/>
  <c r="E24" i="3"/>
  <c r="F24" i="3"/>
  <c r="G24" i="3"/>
  <c r="H24" i="3"/>
  <c r="I24" i="3"/>
  <c r="E25" i="3"/>
  <c r="F25" i="3"/>
  <c r="G25" i="3"/>
  <c r="H25" i="3"/>
  <c r="I25" i="3"/>
  <c r="E26" i="3"/>
  <c r="F26" i="3"/>
  <c r="G26" i="3"/>
  <c r="H26" i="3"/>
  <c r="I26" i="3"/>
  <c r="E27" i="3"/>
  <c r="F27" i="3"/>
  <c r="G27" i="3"/>
  <c r="H27" i="3"/>
  <c r="I27" i="3"/>
  <c r="E28" i="3"/>
  <c r="F28" i="3"/>
  <c r="G28" i="3"/>
  <c r="H28" i="3"/>
  <c r="I28" i="3"/>
  <c r="E29" i="3"/>
  <c r="F29" i="3"/>
  <c r="G29" i="3"/>
  <c r="H29" i="3"/>
  <c r="I29" i="3"/>
  <c r="E30" i="3"/>
  <c r="F30" i="3"/>
  <c r="G30" i="3"/>
  <c r="H30" i="3"/>
  <c r="I30" i="3"/>
  <c r="E31" i="3"/>
  <c r="F31" i="3"/>
  <c r="G31" i="3"/>
  <c r="H31" i="3"/>
  <c r="I31" i="3"/>
  <c r="E32" i="3"/>
  <c r="F32" i="3"/>
  <c r="G32" i="3"/>
  <c r="H32" i="3"/>
  <c r="I32" i="3"/>
  <c r="E33" i="3"/>
  <c r="F33" i="3"/>
  <c r="G33" i="3"/>
  <c r="H33" i="3"/>
  <c r="I33" i="3"/>
  <c r="E34" i="3"/>
  <c r="F34" i="3"/>
  <c r="G34" i="3"/>
  <c r="H34" i="3"/>
  <c r="I34" i="3"/>
  <c r="E35" i="3"/>
  <c r="F35" i="3"/>
  <c r="G35" i="3"/>
  <c r="H35" i="3"/>
  <c r="I35" i="3"/>
  <c r="E36" i="3"/>
  <c r="F36" i="3"/>
  <c r="G36" i="3"/>
  <c r="H36" i="3"/>
  <c r="I36" i="3"/>
  <c r="E37" i="3"/>
  <c r="F37" i="3"/>
  <c r="G37" i="3"/>
  <c r="H37" i="3"/>
  <c r="I37" i="3"/>
  <c r="I4" i="3"/>
  <c r="F4" i="3"/>
  <c r="G4" i="3"/>
  <c r="H4" i="3"/>
  <c r="E4" i="3"/>
  <c r="E5" i="2"/>
  <c r="F5" i="2"/>
  <c r="G5" i="2"/>
  <c r="H5" i="2"/>
  <c r="I5" i="2"/>
  <c r="E6" i="2"/>
  <c r="F6" i="2"/>
  <c r="G6" i="2"/>
  <c r="H6" i="2"/>
  <c r="I6" i="2"/>
  <c r="E7" i="2"/>
  <c r="F7" i="2"/>
  <c r="G7" i="2"/>
  <c r="H7" i="2"/>
  <c r="I7" i="2"/>
  <c r="E8" i="2"/>
  <c r="F8" i="2"/>
  <c r="G8" i="2"/>
  <c r="H8" i="2"/>
  <c r="I8" i="2"/>
  <c r="E9" i="2"/>
  <c r="F9" i="2"/>
  <c r="G9" i="2"/>
  <c r="H9" i="2"/>
  <c r="I9" i="2"/>
  <c r="E10" i="2"/>
  <c r="F10" i="2"/>
  <c r="G10" i="2"/>
  <c r="H10" i="2"/>
  <c r="I10" i="2"/>
  <c r="E11" i="2"/>
  <c r="F11" i="2"/>
  <c r="G11" i="2"/>
  <c r="H11" i="2"/>
  <c r="I11" i="2"/>
  <c r="E12" i="2"/>
  <c r="F12" i="2"/>
  <c r="G12" i="2"/>
  <c r="H12" i="2"/>
  <c r="I12" i="2"/>
  <c r="E13" i="2"/>
  <c r="F13" i="2"/>
  <c r="G13" i="2"/>
  <c r="H13" i="2"/>
  <c r="I13" i="2"/>
  <c r="E14" i="2"/>
  <c r="F14" i="2"/>
  <c r="G14" i="2"/>
  <c r="H14" i="2"/>
  <c r="I14" i="2"/>
  <c r="E15" i="2"/>
  <c r="F15" i="2"/>
  <c r="G15" i="2"/>
  <c r="H15" i="2"/>
  <c r="I15" i="2"/>
  <c r="E16" i="2"/>
  <c r="F16" i="2"/>
  <c r="G16" i="2"/>
  <c r="H16" i="2"/>
  <c r="I16" i="2"/>
  <c r="E17" i="2"/>
  <c r="F17" i="2"/>
  <c r="G17" i="2"/>
  <c r="H17" i="2"/>
  <c r="I17" i="2"/>
  <c r="E18" i="2"/>
  <c r="F18" i="2"/>
  <c r="G18" i="2"/>
  <c r="H18" i="2"/>
  <c r="I18" i="2"/>
  <c r="E19" i="2"/>
  <c r="F19" i="2"/>
  <c r="G19" i="2"/>
  <c r="H19" i="2"/>
  <c r="I19" i="2"/>
  <c r="E20" i="2"/>
  <c r="F20" i="2"/>
  <c r="G20" i="2"/>
  <c r="H20" i="2"/>
  <c r="I20" i="2"/>
  <c r="E21" i="2"/>
  <c r="F21" i="2"/>
  <c r="G21" i="2"/>
  <c r="H21" i="2"/>
  <c r="I21" i="2"/>
  <c r="E22" i="2"/>
  <c r="F22" i="2"/>
  <c r="G22" i="2"/>
  <c r="H22" i="2"/>
  <c r="I22" i="2"/>
  <c r="E23" i="2"/>
  <c r="F23" i="2"/>
  <c r="G23" i="2"/>
  <c r="H23" i="2"/>
  <c r="I23" i="2"/>
  <c r="E24" i="2"/>
  <c r="F24" i="2"/>
  <c r="G24" i="2"/>
  <c r="H24" i="2"/>
  <c r="I24" i="2"/>
  <c r="E25" i="2"/>
  <c r="F25" i="2"/>
  <c r="G25" i="2"/>
  <c r="H25" i="2"/>
  <c r="I25" i="2"/>
  <c r="E26" i="2"/>
  <c r="F26" i="2"/>
  <c r="G26" i="2"/>
  <c r="H26" i="2"/>
  <c r="I26" i="2"/>
  <c r="E27" i="2"/>
  <c r="F27" i="2"/>
  <c r="G27" i="2"/>
  <c r="H27" i="2"/>
  <c r="I27" i="2"/>
  <c r="E28" i="2"/>
  <c r="F28" i="2"/>
  <c r="G28" i="2"/>
  <c r="H28" i="2"/>
  <c r="I28" i="2"/>
  <c r="E29" i="2"/>
  <c r="F29" i="2"/>
  <c r="G29" i="2"/>
  <c r="H29" i="2"/>
  <c r="I29" i="2"/>
  <c r="E30" i="2"/>
  <c r="F30" i="2"/>
  <c r="G30" i="2"/>
  <c r="H30" i="2"/>
  <c r="I30" i="2"/>
  <c r="E31" i="2"/>
  <c r="F31" i="2"/>
  <c r="G31" i="2"/>
  <c r="H31" i="2"/>
  <c r="I31" i="2"/>
  <c r="E32" i="2"/>
  <c r="F32" i="2"/>
  <c r="G32" i="2"/>
  <c r="H32" i="2"/>
  <c r="I32" i="2"/>
  <c r="E33" i="2"/>
  <c r="F33" i="2"/>
  <c r="G33" i="2"/>
  <c r="H33" i="2"/>
  <c r="I33" i="2"/>
  <c r="E34" i="2"/>
  <c r="F34" i="2"/>
  <c r="G34" i="2"/>
  <c r="H34" i="2"/>
  <c r="I34" i="2"/>
  <c r="E35" i="2"/>
  <c r="F35" i="2"/>
  <c r="G35" i="2"/>
  <c r="H35" i="2"/>
  <c r="I35" i="2"/>
  <c r="E36" i="2"/>
  <c r="F36" i="2"/>
  <c r="G36" i="2"/>
  <c r="H36" i="2"/>
  <c r="I36" i="2"/>
  <c r="E37" i="2"/>
  <c r="F37" i="2"/>
  <c r="G37" i="2"/>
  <c r="H37" i="2"/>
  <c r="I37" i="2"/>
  <c r="I4" i="2"/>
  <c r="F4" i="2"/>
  <c r="G4" i="2"/>
  <c r="H4" i="2"/>
  <c r="T4" i="2" s="1"/>
  <c r="E4" i="2"/>
  <c r="E5" i="1"/>
  <c r="F5" i="1"/>
  <c r="G5" i="1"/>
  <c r="E6" i="1"/>
  <c r="F6" i="1"/>
  <c r="G6" i="1"/>
  <c r="E7" i="1"/>
  <c r="F7" i="1"/>
  <c r="G7" i="1"/>
  <c r="E8" i="1"/>
  <c r="F8" i="1"/>
  <c r="G8" i="1"/>
  <c r="E9" i="1"/>
  <c r="F9" i="1"/>
  <c r="G9" i="1"/>
  <c r="E10" i="1"/>
  <c r="F10" i="1"/>
  <c r="G10" i="1"/>
  <c r="E11" i="1"/>
  <c r="F11" i="1"/>
  <c r="G11" i="1"/>
  <c r="E12" i="1"/>
  <c r="F12" i="1"/>
  <c r="G12" i="1"/>
  <c r="E13" i="1"/>
  <c r="F13" i="1"/>
  <c r="G13" i="1"/>
  <c r="E14" i="1"/>
  <c r="F14" i="1"/>
  <c r="G14" i="1"/>
  <c r="E15" i="1"/>
  <c r="F15" i="1"/>
  <c r="G15" i="1"/>
  <c r="E16" i="1"/>
  <c r="F16" i="1"/>
  <c r="G16" i="1"/>
  <c r="E17" i="1"/>
  <c r="F17" i="1"/>
  <c r="G17" i="1"/>
  <c r="E18" i="1"/>
  <c r="F18" i="1"/>
  <c r="G18" i="1"/>
  <c r="E19" i="1"/>
  <c r="F19" i="1"/>
  <c r="G19" i="1"/>
  <c r="E20" i="1"/>
  <c r="F20" i="1"/>
  <c r="G20" i="1"/>
  <c r="E21" i="1"/>
  <c r="F21" i="1"/>
  <c r="G21" i="1"/>
  <c r="E22" i="1"/>
  <c r="F22" i="1"/>
  <c r="G22" i="1"/>
  <c r="E23" i="1"/>
  <c r="F23" i="1"/>
  <c r="G23" i="1"/>
  <c r="E24" i="1"/>
  <c r="F24" i="1"/>
  <c r="G24" i="1"/>
  <c r="E25" i="1"/>
  <c r="F25" i="1"/>
  <c r="G25" i="1"/>
  <c r="E26" i="1"/>
  <c r="F26" i="1"/>
  <c r="G26" i="1"/>
  <c r="E27" i="1"/>
  <c r="F27" i="1"/>
  <c r="G27" i="1"/>
  <c r="E28" i="1"/>
  <c r="F28" i="1"/>
  <c r="G28" i="1"/>
  <c r="E29" i="1"/>
  <c r="F29" i="1"/>
  <c r="G29" i="1"/>
  <c r="E30" i="1"/>
  <c r="F30" i="1"/>
  <c r="G30" i="1"/>
  <c r="E31" i="1"/>
  <c r="F31" i="1"/>
  <c r="G31" i="1"/>
  <c r="E32" i="1"/>
  <c r="F32" i="1"/>
  <c r="G32" i="1"/>
  <c r="E33" i="1"/>
  <c r="F33" i="1"/>
  <c r="G33" i="1"/>
  <c r="E34" i="1"/>
  <c r="F34" i="1"/>
  <c r="G34" i="1"/>
  <c r="E35" i="1"/>
  <c r="F35" i="1"/>
  <c r="G35" i="1"/>
  <c r="E36" i="1"/>
  <c r="F36" i="1"/>
  <c r="G36" i="1"/>
  <c r="E37" i="1"/>
  <c r="F37" i="1"/>
  <c r="G37" i="1"/>
  <c r="H5" i="1"/>
  <c r="I5" i="1"/>
  <c r="H6" i="1"/>
  <c r="I6" i="1"/>
  <c r="H7" i="1"/>
  <c r="I7" i="1"/>
  <c r="H8" i="1"/>
  <c r="I8" i="1"/>
  <c r="H9" i="1"/>
  <c r="I9" i="1"/>
  <c r="H10" i="1"/>
  <c r="I10" i="1"/>
  <c r="H11" i="1"/>
  <c r="I11" i="1"/>
  <c r="H12" i="1"/>
  <c r="I12" i="1"/>
  <c r="H13" i="1"/>
  <c r="I13" i="1"/>
  <c r="H14" i="1"/>
  <c r="I14" i="1"/>
  <c r="H15" i="1"/>
  <c r="I15" i="1"/>
  <c r="H16" i="1"/>
  <c r="I16" i="1"/>
  <c r="H17" i="1"/>
  <c r="I17" i="1"/>
  <c r="H18" i="1"/>
  <c r="I18" i="1"/>
  <c r="H19" i="1"/>
  <c r="I19" i="1"/>
  <c r="H20" i="1"/>
  <c r="I20" i="1"/>
  <c r="H21" i="1"/>
  <c r="I21" i="1"/>
  <c r="H22" i="1"/>
  <c r="I22" i="1"/>
  <c r="H23" i="1"/>
  <c r="I23" i="1"/>
  <c r="H24" i="1"/>
  <c r="I24" i="1"/>
  <c r="H25" i="1"/>
  <c r="I25" i="1"/>
  <c r="H26" i="1"/>
  <c r="I26" i="1"/>
  <c r="H27" i="1"/>
  <c r="I27" i="1"/>
  <c r="H28" i="1"/>
  <c r="I28" i="1"/>
  <c r="H29" i="1"/>
  <c r="I29" i="1"/>
  <c r="H30" i="1"/>
  <c r="I30" i="1"/>
  <c r="H31" i="1"/>
  <c r="I31" i="1"/>
  <c r="H32" i="1"/>
  <c r="I32" i="1"/>
  <c r="H33" i="1"/>
  <c r="I33" i="1"/>
  <c r="H34" i="1"/>
  <c r="I34" i="1"/>
  <c r="H35" i="1"/>
  <c r="I35" i="1"/>
  <c r="H36" i="1"/>
  <c r="I36" i="1"/>
  <c r="H37" i="1"/>
  <c r="I37" i="1"/>
  <c r="I4" i="1"/>
  <c r="H4" i="1"/>
  <c r="F4" i="1"/>
  <c r="G4" i="1"/>
  <c r="E4" i="1"/>
  <c r="S3" i="4"/>
  <c r="A3" i="4"/>
  <c r="A3" i="3"/>
  <c r="A3" i="2"/>
  <c r="P3" i="7" s="1"/>
  <c r="S16" i="4"/>
  <c r="S36" i="4"/>
  <c r="T3" i="2"/>
  <c r="A37" i="4" l="1"/>
  <c r="A29" i="4"/>
  <c r="A21" i="4"/>
  <c r="A13" i="4"/>
  <c r="A31" i="2"/>
  <c r="R13" i="4"/>
  <c r="S13" i="4" s="1"/>
  <c r="T5" i="2"/>
  <c r="A5" i="4"/>
  <c r="A35" i="3"/>
  <c r="A11" i="3"/>
  <c r="A9" i="3"/>
  <c r="A31" i="3"/>
  <c r="A23" i="3"/>
  <c r="A15" i="3"/>
  <c r="A7" i="3"/>
  <c r="S30" i="4"/>
  <c r="S14" i="4"/>
  <c r="S6" i="4"/>
  <c r="S29" i="4"/>
  <c r="S27" i="4"/>
  <c r="A31" i="4"/>
  <c r="A23" i="4"/>
  <c r="A15" i="4"/>
  <c r="S5" i="4"/>
  <c r="S4" i="3"/>
  <c r="Q3" i="7"/>
  <c r="S24" i="3"/>
  <c r="S3" i="7"/>
  <c r="R3" i="7"/>
  <c r="A17" i="3"/>
  <c r="U3" i="7"/>
  <c r="T3" i="7"/>
  <c r="A25" i="4"/>
  <c r="A17" i="4"/>
  <c r="A9" i="4"/>
  <c r="S20" i="4"/>
  <c r="S12" i="4"/>
  <c r="A33" i="4"/>
  <c r="A35" i="4"/>
  <c r="A27" i="4"/>
  <c r="A19" i="4"/>
  <c r="A11" i="4"/>
  <c r="S26" i="4"/>
  <c r="S18" i="4"/>
  <c r="A7" i="4"/>
  <c r="S31" i="3"/>
  <c r="S23" i="3"/>
  <c r="S7" i="3"/>
  <c r="S28" i="3"/>
  <c r="S20" i="3"/>
  <c r="S35" i="3"/>
  <c r="A32" i="2"/>
  <c r="A15" i="2"/>
  <c r="T36" i="2"/>
  <c r="A33" i="2"/>
  <c r="A25" i="2"/>
  <c r="S15" i="3"/>
  <c r="S34" i="3"/>
  <c r="S26" i="3"/>
  <c r="A25" i="3"/>
  <c r="S18" i="3"/>
  <c r="S10" i="3"/>
  <c r="A34" i="3"/>
  <c r="A19" i="3"/>
  <c r="S23" i="4"/>
  <c r="S15" i="4"/>
  <c r="S7" i="4"/>
  <c r="S34" i="4"/>
  <c r="S10" i="4"/>
  <c r="S35" i="4"/>
  <c r="S19" i="4"/>
  <c r="S11" i="4"/>
  <c r="S22" i="4"/>
  <c r="S33" i="4"/>
  <c r="S25" i="4"/>
  <c r="S17" i="4"/>
  <c r="S9" i="4"/>
  <c r="S28" i="4"/>
  <c r="S37" i="4"/>
  <c r="S32" i="4"/>
  <c r="S24" i="4"/>
  <c r="S8" i="4"/>
  <c r="S37" i="3"/>
  <c r="S29" i="3"/>
  <c r="S21" i="3"/>
  <c r="S13" i="3"/>
  <c r="S16" i="3"/>
  <c r="S27" i="3"/>
  <c r="S19" i="3"/>
  <c r="S30" i="3"/>
  <c r="S22" i="3"/>
  <c r="S6" i="3"/>
  <c r="S32" i="3"/>
  <c r="S33" i="3"/>
  <c r="S25" i="3"/>
  <c r="S17" i="3"/>
  <c r="S9" i="3"/>
  <c r="S36" i="3"/>
  <c r="T37" i="2"/>
  <c r="A18" i="2"/>
  <c r="A22" i="3"/>
  <c r="A24" i="2"/>
  <c r="A16" i="2"/>
  <c r="A8" i="2"/>
  <c r="A26" i="3"/>
  <c r="A18" i="3"/>
  <c r="A10" i="3"/>
  <c r="A4" i="3"/>
  <c r="A37" i="1"/>
  <c r="A29" i="1"/>
  <c r="A21" i="1"/>
  <c r="A13" i="1"/>
  <c r="A5" i="1"/>
  <c r="A23" i="2"/>
  <c r="A7" i="2"/>
  <c r="A33" i="3"/>
  <c r="A34" i="2"/>
  <c r="A26" i="2"/>
  <c r="A10" i="2"/>
  <c r="A36" i="3"/>
  <c r="A28" i="3"/>
  <c r="A20" i="3"/>
  <c r="A12" i="3"/>
  <c r="A30" i="4"/>
  <c r="A22" i="4"/>
  <c r="A14" i="4"/>
  <c r="A6" i="4"/>
  <c r="A17" i="2"/>
  <c r="A9" i="2"/>
  <c r="A27" i="3"/>
  <c r="A36" i="2"/>
  <c r="A28" i="2"/>
  <c r="A20" i="2"/>
  <c r="A12" i="2"/>
  <c r="A30" i="3"/>
  <c r="A14" i="3"/>
  <c r="A34" i="1"/>
  <c r="A26" i="1"/>
  <c r="A18" i="1"/>
  <c r="A10" i="1"/>
  <c r="A32" i="1"/>
  <c r="A24" i="1"/>
  <c r="A16" i="1"/>
  <c r="A8" i="1"/>
  <c r="A12" i="1"/>
  <c r="A35" i="1"/>
  <c r="A33" i="1"/>
  <c r="A27" i="1"/>
  <c r="A19" i="1"/>
  <c r="A11" i="1"/>
  <c r="A6" i="3"/>
  <c r="Q33" i="1"/>
  <c r="Q25" i="1"/>
  <c r="Q17" i="1"/>
  <c r="Q9" i="1"/>
  <c r="A28" i="1"/>
  <c r="A4" i="2"/>
  <c r="A25" i="1"/>
  <c r="A17" i="1"/>
  <c r="A9" i="1"/>
  <c r="A35" i="2"/>
  <c r="A27" i="2"/>
  <c r="A19" i="2"/>
  <c r="A11" i="2"/>
  <c r="A37" i="3"/>
  <c r="A29" i="3"/>
  <c r="A21" i="3"/>
  <c r="A13" i="3"/>
  <c r="A5" i="3"/>
  <c r="Q31" i="1"/>
  <c r="Q23" i="1"/>
  <c r="Q7" i="1"/>
  <c r="Q15" i="1"/>
  <c r="A31" i="1"/>
  <c r="A15" i="1"/>
  <c r="A7" i="1"/>
  <c r="A32" i="4"/>
  <c r="A24" i="4"/>
  <c r="A16" i="4"/>
  <c r="A8" i="4"/>
  <c r="A36" i="1"/>
  <c r="A20" i="1"/>
  <c r="A36" i="4"/>
  <c r="A28" i="4"/>
  <c r="A20" i="4"/>
  <c r="A12" i="4"/>
  <c r="A23" i="1"/>
  <c r="A37" i="2"/>
  <c r="A29" i="2"/>
  <c r="A21" i="2"/>
  <c r="A13" i="2"/>
  <c r="A5" i="2"/>
  <c r="A30" i="1"/>
  <c r="A22" i="1"/>
  <c r="A14" i="1"/>
  <c r="A6" i="1"/>
  <c r="A30" i="2"/>
  <c r="A22" i="2"/>
  <c r="A14" i="2"/>
  <c r="A6" i="2"/>
  <c r="A32" i="3"/>
  <c r="A24" i="3"/>
  <c r="A16" i="3"/>
  <c r="A8" i="3"/>
  <c r="A4" i="4"/>
  <c r="A34" i="4"/>
  <c r="A26" i="4"/>
  <c r="A18" i="4"/>
  <c r="A10" i="4"/>
  <c r="Q30" i="1"/>
  <c r="Q22" i="1"/>
  <c r="Q14" i="1"/>
  <c r="Q6" i="1"/>
  <c r="Q37" i="1"/>
  <c r="Q5" i="1"/>
  <c r="Q13" i="1"/>
  <c r="Q29" i="1"/>
  <c r="Q21" i="1"/>
  <c r="Q34" i="1"/>
  <c r="Q26" i="1"/>
  <c r="Q18" i="1"/>
  <c r="Q10" i="1"/>
  <c r="Q32" i="1"/>
  <c r="Q24" i="1"/>
  <c r="Q16" i="1"/>
  <c r="Q8" i="1"/>
  <c r="Q35" i="1"/>
  <c r="Q27" i="1"/>
  <c r="Q19" i="1"/>
  <c r="Q11" i="1"/>
  <c r="Q36" i="1"/>
  <c r="Q28" i="1"/>
  <c r="Q20" i="1"/>
  <c r="Q12" i="1"/>
  <c r="A4" i="1"/>
  <c r="Q4" i="1"/>
  <c r="T8" i="7" l="1"/>
  <c r="N22" i="7"/>
  <c r="S18" i="7"/>
  <c r="P30" i="7"/>
  <c r="N12" i="7"/>
  <c r="O5" i="7"/>
  <c r="N5" i="7"/>
  <c r="U29" i="7"/>
  <c r="S22" i="7"/>
  <c r="O15" i="7"/>
  <c r="N23" i="7"/>
  <c r="O12" i="7"/>
  <c r="O37" i="7"/>
  <c r="N31" i="7"/>
  <c r="O27" i="7"/>
  <c r="N24" i="7"/>
  <c r="O20" i="7"/>
  <c r="N17" i="7"/>
  <c r="O13" i="7"/>
  <c r="N10" i="7"/>
  <c r="N19" i="7"/>
  <c r="N35" i="7"/>
  <c r="O24" i="7"/>
  <c r="N21" i="7"/>
  <c r="N7" i="7"/>
  <c r="O35" i="7"/>
  <c r="N32" i="7"/>
  <c r="O28" i="7"/>
  <c r="N25" i="7"/>
  <c r="O21" i="7"/>
  <c r="N18" i="7"/>
  <c r="N28" i="7"/>
  <c r="O17" i="7"/>
  <c r="N11" i="7"/>
  <c r="O7" i="7"/>
  <c r="N4" i="7"/>
  <c r="N36" i="7"/>
  <c r="O32" i="7"/>
  <c r="N29" i="7"/>
  <c r="O25" i="7"/>
  <c r="O31" i="7"/>
  <c r="N14" i="7"/>
  <c r="O30" i="7"/>
  <c r="O26" i="7"/>
  <c r="O18" i="7"/>
  <c r="O22" i="7"/>
  <c r="O6" i="7"/>
  <c r="O14" i="7"/>
  <c r="O34" i="7"/>
  <c r="O10" i="7"/>
  <c r="N15" i="7"/>
  <c r="O11" i="7"/>
  <c r="N8" i="7"/>
  <c r="O4" i="7"/>
  <c r="O36" i="7"/>
  <c r="N33" i="7"/>
  <c r="O29" i="7"/>
  <c r="N26" i="7"/>
  <c r="O8" i="7"/>
  <c r="N37" i="7"/>
  <c r="O33" i="7"/>
  <c r="N30" i="7"/>
  <c r="N16" i="7"/>
  <c r="N34" i="7"/>
  <c r="O19" i="7"/>
  <c r="N9" i="7"/>
  <c r="N27" i="7"/>
  <c r="O23" i="7"/>
  <c r="N20" i="7"/>
  <c r="O16" i="7"/>
  <c r="N13" i="7"/>
  <c r="O9" i="7"/>
  <c r="N6" i="7"/>
  <c r="P11" i="7"/>
  <c r="P13" i="7"/>
  <c r="P29" i="7"/>
  <c r="P6" i="7"/>
  <c r="P22" i="7"/>
  <c r="P31" i="7"/>
  <c r="P17" i="7"/>
  <c r="P10" i="7"/>
  <c r="P26" i="7"/>
  <c r="P8" i="7"/>
  <c r="P33" i="7"/>
  <c r="P19" i="7"/>
  <c r="P35" i="7"/>
  <c r="P12" i="7"/>
  <c r="P28" i="7"/>
  <c r="P15" i="7"/>
  <c r="P24" i="7"/>
  <c r="P5" i="7"/>
  <c r="P21" i="7"/>
  <c r="P37" i="7"/>
  <c r="P14" i="7"/>
  <c r="Q36" i="7"/>
  <c r="P7" i="7"/>
  <c r="P23" i="7"/>
  <c r="P16" i="7"/>
  <c r="P32" i="7"/>
  <c r="P9" i="7"/>
  <c r="P25" i="7"/>
  <c r="Q5" i="7"/>
  <c r="Q37" i="7"/>
  <c r="P18" i="7"/>
  <c r="P34" i="7"/>
  <c r="P27" i="7"/>
  <c r="P4" i="7"/>
  <c r="P20" i="7"/>
  <c r="P36" i="7"/>
  <c r="S16" i="7"/>
  <c r="S30" i="7"/>
  <c r="R28" i="7"/>
  <c r="R15" i="7"/>
  <c r="S34" i="7"/>
  <c r="S9" i="7"/>
  <c r="R32" i="7"/>
  <c r="S24" i="7"/>
  <c r="R19" i="7"/>
  <c r="S15" i="7"/>
  <c r="S6" i="7"/>
  <c r="R5" i="7"/>
  <c r="R4" i="7"/>
  <c r="R36" i="7"/>
  <c r="S28" i="7"/>
  <c r="R23" i="7"/>
  <c r="S19" i="7"/>
  <c r="S10" i="7"/>
  <c r="R9" i="7"/>
  <c r="S20" i="7"/>
  <c r="R8" i="7"/>
  <c r="S32" i="7"/>
  <c r="R27" i="7"/>
  <c r="S23" i="7"/>
  <c r="S14" i="7"/>
  <c r="R12" i="7"/>
  <c r="S4" i="7"/>
  <c r="S36" i="7"/>
  <c r="R31" i="7"/>
  <c r="S27" i="7"/>
  <c r="R24" i="7"/>
  <c r="S7" i="7"/>
  <c r="R16" i="7"/>
  <c r="R35" i="7"/>
  <c r="S31" i="7"/>
  <c r="R13" i="7"/>
  <c r="R17" i="7"/>
  <c r="R21" i="7"/>
  <c r="R29" i="7"/>
  <c r="R33" i="7"/>
  <c r="R37" i="7"/>
  <c r="S13" i="7"/>
  <c r="S17" i="7"/>
  <c r="S21" i="7"/>
  <c r="S25" i="7"/>
  <c r="S29" i="7"/>
  <c r="S33" i="7"/>
  <c r="S37" i="7"/>
  <c r="R6" i="7"/>
  <c r="R18" i="7"/>
  <c r="R30" i="7"/>
  <c r="R22" i="7"/>
  <c r="R34" i="7"/>
  <c r="R10" i="7"/>
  <c r="R14" i="7"/>
  <c r="R26" i="7"/>
  <c r="R25" i="7"/>
  <c r="R20" i="7"/>
  <c r="S12" i="7"/>
  <c r="R7" i="7"/>
  <c r="S35" i="7"/>
  <c r="S26" i="7"/>
  <c r="T10" i="7"/>
  <c r="T27" i="7"/>
  <c r="T17" i="7"/>
  <c r="U5" i="7"/>
  <c r="U21" i="7"/>
  <c r="U37" i="7"/>
  <c r="T6" i="7"/>
  <c r="T22" i="7"/>
  <c r="T29" i="7"/>
  <c r="T26" i="7"/>
  <c r="T18" i="7"/>
  <c r="U7" i="7"/>
  <c r="U15" i="7"/>
  <c r="U23" i="7"/>
  <c r="U31" i="7"/>
  <c r="T21" i="7"/>
  <c r="U20" i="7"/>
  <c r="T30" i="7"/>
  <c r="T35" i="7"/>
  <c r="U8" i="7"/>
  <c r="U16" i="7"/>
  <c r="U24" i="7"/>
  <c r="U32" i="7"/>
  <c r="T19" i="7"/>
  <c r="T36" i="7"/>
  <c r="T28" i="7"/>
  <c r="U9" i="7"/>
  <c r="U17" i="7"/>
  <c r="U25" i="7"/>
  <c r="U33" i="7"/>
  <c r="U12" i="7"/>
  <c r="T33" i="7"/>
  <c r="T25" i="7"/>
  <c r="T34" i="7"/>
  <c r="U10" i="7"/>
  <c r="U18" i="7"/>
  <c r="U26" i="7"/>
  <c r="U34" i="7"/>
  <c r="T11" i="7"/>
  <c r="U4" i="7"/>
  <c r="T15" i="7"/>
  <c r="T24" i="7"/>
  <c r="T13" i="7"/>
  <c r="T31" i="7"/>
  <c r="T4" i="7"/>
  <c r="T9" i="7"/>
  <c r="U11" i="7"/>
  <c r="U19" i="7"/>
  <c r="U27" i="7"/>
  <c r="U35" i="7"/>
  <c r="T7" i="7"/>
  <c r="U36" i="7"/>
  <c r="T14" i="7"/>
  <c r="T37" i="7"/>
  <c r="U28" i="7"/>
  <c r="T12" i="7"/>
  <c r="U13" i="7"/>
  <c r="T32" i="7"/>
  <c r="T5" i="7"/>
  <c r="T23" i="7"/>
  <c r="T20" i="7"/>
  <c r="T16" i="7"/>
  <c r="U6" i="7"/>
  <c r="U14" i="7"/>
  <c r="U22" i="7"/>
  <c r="U30" i="7"/>
  <c r="Y11" i="3" l="1"/>
  <c r="R11" i="3" s="1"/>
  <c r="S5" i="3"/>
  <c r="S5" i="7" s="1"/>
  <c r="S8" i="3"/>
  <c r="S8" i="7" s="1"/>
  <c r="Q4" i="7"/>
  <c r="N3" i="7"/>
  <c r="S11" i="3" l="1"/>
  <c r="S11" i="7" s="1"/>
  <c r="R11" i="7"/>
  <c r="T6" i="2"/>
  <c r="Q6" i="7" s="1"/>
  <c r="T7" i="2"/>
  <c r="Q7" i="7" s="1"/>
  <c r="T8" i="2"/>
  <c r="Q8" i="7" s="1"/>
  <c r="T9" i="2"/>
  <c r="Q9" i="7" s="1"/>
  <c r="T10" i="2"/>
  <c r="Q10" i="7" s="1"/>
  <c r="T11" i="2"/>
  <c r="Q11" i="7" s="1"/>
  <c r="T12" i="2"/>
  <c r="Q12" i="7" s="1"/>
  <c r="T13" i="2"/>
  <c r="Q13" i="7" s="1"/>
  <c r="T14" i="2"/>
  <c r="Q14" i="7" s="1"/>
  <c r="T15" i="2"/>
  <c r="Q15" i="7" s="1"/>
  <c r="T16" i="2"/>
  <c r="Q16" i="7" s="1"/>
  <c r="T17" i="2"/>
  <c r="Q17" i="7" s="1"/>
  <c r="T18" i="2"/>
  <c r="Q18" i="7" s="1"/>
  <c r="T19" i="2"/>
  <c r="Q19" i="7" s="1"/>
  <c r="T20" i="2"/>
  <c r="Q20" i="7" s="1"/>
  <c r="T21" i="2"/>
  <c r="Q21" i="7" s="1"/>
  <c r="T22" i="2"/>
  <c r="Q22" i="7" s="1"/>
  <c r="T23" i="2"/>
  <c r="Q23" i="7" s="1"/>
  <c r="T24" i="2"/>
  <c r="Q24" i="7" s="1"/>
  <c r="T25" i="2"/>
  <c r="Q25" i="7" s="1"/>
  <c r="T26" i="2"/>
  <c r="Q26" i="7" s="1"/>
  <c r="T27" i="2"/>
  <c r="Q27" i="7" s="1"/>
  <c r="T28" i="2"/>
  <c r="Q28" i="7" s="1"/>
  <c r="T29" i="2"/>
  <c r="Q29" i="7" s="1"/>
  <c r="T30" i="2"/>
  <c r="Q30" i="7" s="1"/>
  <c r="T31" i="2"/>
  <c r="Q31" i="7" s="1"/>
  <c r="T32" i="2"/>
  <c r="Q32" i="7" s="1"/>
  <c r="T33" i="2"/>
  <c r="Q33" i="7" s="1"/>
  <c r="T34" i="2"/>
  <c r="Q34" i="7" s="1"/>
  <c r="T35" i="2"/>
  <c r="Q35" i="7" s="1"/>
  <c r="Q3" i="1" l="1"/>
  <c r="O3" i="7" s="1"/>
  <c r="M3" i="7"/>
  <c r="L3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Winkert Kay</author>
  </authors>
  <commentList>
    <comment ref="W2" authorId="0" shapeId="0" xr:uid="{00000000-0006-0000-0200-000001000000}">
      <text>
        <r>
          <rPr>
            <b/>
            <sz val="9"/>
            <color indexed="81"/>
            <rFont val="Segoe UI"/>
            <family val="2"/>
          </rPr>
          <t>Optional:</t>
        </r>
        <r>
          <rPr>
            <sz val="9"/>
            <color indexed="81"/>
            <rFont val="Segoe UI"/>
            <family val="2"/>
          </rPr>
          <t xml:space="preserve">
VP1 (Vorbereitungsperiode 1, November bis Februar)
VP2 (Vorbereitungsperiode 2, Februar bis April)
WK1 (Wettkampfperiode 1, April bis Mai)
WK2 (Wettkampfperiode 2, Mai bis Juli)
UWV (Unmittelbare Wettkampfvorbereitung, Juli/August)
ÜP (Übergangsperiode, September-Oktober)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Winkert Kay</author>
  </authors>
  <commentList>
    <comment ref="P2" authorId="0" shapeId="0" xr:uid="{00000000-0006-0000-0300-000001000000}">
      <text>
        <r>
          <rPr>
            <sz val="9"/>
            <color indexed="81"/>
            <rFont val="Segoe UI"/>
            <family val="2"/>
          </rPr>
          <t xml:space="preserve">1 RM bitte selbstständig eintragen
</t>
        </r>
      </text>
    </comment>
  </commentList>
</comments>
</file>

<file path=xl/sharedStrings.xml><?xml version="1.0" encoding="utf-8"?>
<sst xmlns="http://schemas.openxmlformats.org/spreadsheetml/2006/main" count="216" uniqueCount="136">
  <si>
    <t>Name</t>
  </si>
  <si>
    <t>Vorname</t>
  </si>
  <si>
    <t>Versuch 1</t>
  </si>
  <si>
    <t>Versuch 2</t>
  </si>
  <si>
    <t>Versuch 3</t>
  </si>
  <si>
    <t>Versuch 4</t>
  </si>
  <si>
    <t>Versuch 5</t>
  </si>
  <si>
    <t>1. Aufwärmserie (opt.)</t>
  </si>
  <si>
    <t>2. Aufwärmserie (~80%)</t>
  </si>
  <si>
    <t>1. Testserie</t>
  </si>
  <si>
    <t>2. Testserie (wenn 1.Serie 5Wdh)</t>
  </si>
  <si>
    <t>MAX</t>
  </si>
  <si>
    <t>Maximalkraft (grün = bewältigt; rot = nicht bewältigt)</t>
  </si>
  <si>
    <t>Geburtsdatum
(tt.mm.yyyy)</t>
  </si>
  <si>
    <t>Gewicht 
(kg)</t>
  </si>
  <si>
    <t>Größe 
(cm)</t>
  </si>
  <si>
    <r>
      <t xml:space="preserve">Stand: </t>
    </r>
    <r>
      <rPr>
        <i/>
        <sz val="12"/>
        <color theme="1"/>
        <rFont val="Calibri"/>
        <family val="2"/>
        <scheme val="minor"/>
      </rPr>
      <t>März 2022</t>
    </r>
  </si>
  <si>
    <t>Aktivenpass-Nr</t>
  </si>
  <si>
    <t>Die Angabe der korrekten Nummer ist zwingend erforderlich, um eine eindeutige Zuordnung der Testdaten im DRV-Datenbanksystem zu gewährleisten.</t>
  </si>
  <si>
    <t>dezentrale Tests</t>
  </si>
  <si>
    <t>Gut belüfteter Testraum (Temperatur 18-23 °C, Luftfeuchtigkeit &lt;70%) mit ausreichend Platz</t>
  </si>
  <si>
    <t>Vor Testbeginn Erfassung des Körpergewichtes und der Körpergröße</t>
  </si>
  <si>
    <t>Testprotokolle:</t>
  </si>
  <si>
    <t>Maxwerte</t>
  </si>
  <si>
    <t>zentrale Tests</t>
  </si>
  <si>
    <t>Siehe dezentrale Tests</t>
  </si>
  <si>
    <t>Weitere Hinweise siehe aktuelle TMGK</t>
  </si>
  <si>
    <t>TAG</t>
  </si>
  <si>
    <t>Bemerkungen</t>
  </si>
  <si>
    <t>Aktivenpass-Nr.</t>
  </si>
  <si>
    <r>
      <t xml:space="preserve">Disziplin
</t>
    </r>
    <r>
      <rPr>
        <b/>
        <sz val="10"/>
        <rFont val="Calibri"/>
        <family val="2"/>
        <scheme val="minor"/>
      </rPr>
      <t>(Skull/Riemen Bb./Stb.)</t>
    </r>
  </si>
  <si>
    <r>
      <t xml:space="preserve">Gewichtsklasse
</t>
    </r>
    <r>
      <rPr>
        <b/>
        <sz val="10"/>
        <rFont val="Calibri"/>
        <family val="2"/>
        <scheme val="minor"/>
      </rPr>
      <t>(Leicht/Offen)</t>
    </r>
  </si>
  <si>
    <r>
      <t xml:space="preserve">Kader
</t>
    </r>
    <r>
      <rPr>
        <b/>
        <sz val="10"/>
        <rFont val="Calibri"/>
        <family val="2"/>
        <scheme val="minor"/>
      </rPr>
      <t>(OK/PK/EK/NK1/NK2/LK)</t>
    </r>
  </si>
  <si>
    <t>DE-9999-9</t>
  </si>
  <si>
    <t>M</t>
  </si>
  <si>
    <t>Riemen Stb.</t>
  </si>
  <si>
    <t>Offen</t>
  </si>
  <si>
    <t>NK1</t>
  </si>
  <si>
    <t>1. 10 min allgemeines Aufwärmen (standardisiert) </t>
  </si>
  <si>
    <t>2. 1. Aufwärmserie (optional): individuell </t>
  </si>
  <si>
    <t>Mustermann</t>
  </si>
  <si>
    <t>Max</t>
  </si>
  <si>
    <t>2. Testserie (1.Serie &gt;5Wdh)</t>
  </si>
  <si>
    <t xml:space="preserve">Mit Ausnahme von Bankzug Berechnung des 1RM </t>
  </si>
  <si>
    <t>3. 2. Aufwärmserie: 3 Wiederholungen mit 80% vom aktuellen 1RM, danach 3 min Pause </t>
  </si>
  <si>
    <t>4. 1. Testserie: 1–5 Wiederholungen mit 88–100% des vermuteten 1RM (danach ggf. 3 min Pause, falls 5 Wiederholungen geschafft wurden) </t>
  </si>
  <si>
    <r>
      <t xml:space="preserve">Testdatum
</t>
    </r>
    <r>
      <rPr>
        <b/>
        <sz val="10"/>
        <rFont val="Calibri"/>
        <family val="2"/>
        <scheme val="minor"/>
      </rPr>
      <t>(mm.dd.jjjj)</t>
    </r>
  </si>
  <si>
    <t>Testort</t>
  </si>
  <si>
    <r>
      <t xml:space="preserve">Maßnahme
</t>
    </r>
    <r>
      <rPr>
        <b/>
        <sz val="10"/>
        <rFont val="Calibri"/>
        <family val="2"/>
        <scheme val="minor"/>
      </rPr>
      <t>(zentral/dezentral)</t>
    </r>
  </si>
  <si>
    <t>Berlin</t>
  </si>
  <si>
    <t>dezentral</t>
  </si>
  <si>
    <t xml:space="preserve">
(kg)</t>
  </si>
  <si>
    <t>Geschlecht</t>
  </si>
  <si>
    <t>Disziplien</t>
  </si>
  <si>
    <t>Gewichtsklasse</t>
  </si>
  <si>
    <t>Maßnahme</t>
  </si>
  <si>
    <t>Kader</t>
  </si>
  <si>
    <t>Skull</t>
  </si>
  <si>
    <t>Leicht</t>
  </si>
  <si>
    <t>zentral</t>
  </si>
  <si>
    <t>W</t>
  </si>
  <si>
    <t>Riemen Bb.</t>
  </si>
  <si>
    <t>PK</t>
  </si>
  <si>
    <t>SK</t>
  </si>
  <si>
    <t>NK2</t>
  </si>
  <si>
    <t>LK</t>
  </si>
  <si>
    <t>LS Leipzig</t>
  </si>
  <si>
    <t>LS Dortmund</t>
  </si>
  <si>
    <t>Studie</t>
  </si>
  <si>
    <t>(kg)</t>
  </si>
  <si>
    <r>
      <t>Geschlecht</t>
    </r>
    <r>
      <rPr>
        <b/>
        <sz val="10"/>
        <rFont val="Calibri"/>
        <family val="2"/>
        <scheme val="minor"/>
      </rPr>
      <t xml:space="preserve">
(W/M)</t>
    </r>
  </si>
  <si>
    <t>Ausfüllhilfe</t>
  </si>
  <si>
    <t>Bemerkung</t>
  </si>
  <si>
    <t>Max. Bankziehen (BZ)</t>
  </si>
  <si>
    <t>Max. Umsetzen (US)</t>
  </si>
  <si>
    <t>Max. Kreuzheben (KH)</t>
  </si>
  <si>
    <r>
      <t>(kg)</t>
    </r>
    <r>
      <rPr>
        <b/>
        <sz val="11"/>
        <color theme="4"/>
        <rFont val="Calibri"/>
        <family val="2"/>
        <scheme val="minor"/>
      </rPr>
      <t>2</t>
    </r>
  </si>
  <si>
    <r>
      <t>(kg)</t>
    </r>
    <r>
      <rPr>
        <b/>
        <sz val="11"/>
        <color theme="4"/>
        <rFont val="Calibri"/>
        <family val="2"/>
        <scheme val="minor"/>
      </rPr>
      <t>3</t>
    </r>
  </si>
  <si>
    <r>
      <t>(kg)</t>
    </r>
    <r>
      <rPr>
        <b/>
        <sz val="11"/>
        <color theme="4"/>
        <rFont val="Calibri"/>
        <family val="2"/>
        <scheme val="minor"/>
      </rPr>
      <t>4</t>
    </r>
  </si>
  <si>
    <t>Gewicht
(kg)</t>
  </si>
  <si>
    <t>2022/23_VP1</t>
  </si>
  <si>
    <r>
      <t xml:space="preserve">Geburtsdatum
</t>
    </r>
    <r>
      <rPr>
        <b/>
        <sz val="10"/>
        <rFont val="Calibri"/>
        <family val="2"/>
        <scheme val="minor"/>
      </rPr>
      <t>(tt.mm.yyyy)</t>
    </r>
  </si>
  <si>
    <r>
      <t xml:space="preserve">Gewicht 
</t>
    </r>
    <r>
      <rPr>
        <b/>
        <sz val="10"/>
        <rFont val="Calibri"/>
        <family val="2"/>
        <scheme val="minor"/>
      </rPr>
      <t>(kg)</t>
    </r>
  </si>
  <si>
    <r>
      <t xml:space="preserve">Größe
</t>
    </r>
    <r>
      <rPr>
        <b/>
        <sz val="10"/>
        <rFont val="Calibri"/>
        <family val="2"/>
        <scheme val="minor"/>
      </rPr>
      <t>(cm)</t>
    </r>
  </si>
  <si>
    <r>
      <t xml:space="preserve">1 RM
</t>
    </r>
    <r>
      <rPr>
        <b/>
        <sz val="10"/>
        <rFont val="Calibri"/>
        <family val="2"/>
        <scheme val="minor"/>
      </rPr>
      <t>(kg)</t>
    </r>
  </si>
  <si>
    <r>
      <t xml:space="preserve">rel. Zu KG
</t>
    </r>
    <r>
      <rPr>
        <b/>
        <sz val="10"/>
        <rFont val="Calibri"/>
        <family val="2"/>
        <scheme val="minor"/>
      </rPr>
      <t>(%)</t>
    </r>
  </si>
  <si>
    <r>
      <t xml:space="preserve">Beugetiefe
</t>
    </r>
    <r>
      <rPr>
        <b/>
        <sz val="10"/>
        <rFont val="Calibri"/>
        <family val="2"/>
        <scheme val="minor"/>
      </rPr>
      <t>(cm)</t>
    </r>
  </si>
  <si>
    <r>
      <t xml:space="preserve">Hubhöhe
</t>
    </r>
    <r>
      <rPr>
        <b/>
        <sz val="10"/>
        <rFont val="Calibri"/>
        <family val="2"/>
        <scheme val="minor"/>
      </rPr>
      <t xml:space="preserve">(cm) </t>
    </r>
  </si>
  <si>
    <t>Max. Kniebeuge (KB)</t>
  </si>
  <si>
    <t>MAX_T1
(kg)</t>
  </si>
  <si>
    <t>MAX_T2
(kg)</t>
  </si>
  <si>
    <t>rel. (%)</t>
  </si>
  <si>
    <t>MAX
(kg)</t>
  </si>
  <si>
    <t>Wiederholungen</t>
  </si>
  <si>
    <t>Gewicht (kg)</t>
  </si>
  <si>
    <t>Bitte zuerst alle Personendaten im Blatt "Zusammenfassung" ausfüllen</t>
  </si>
  <si>
    <t>Eine Übesicht zu des 1RM in Abhängigkeit von dem Gewicht under der Wdh findet sich in dem Tabellenblatt "Matrix".</t>
  </si>
  <si>
    <t xml:space="preserve">Entsprechend der automatischen Berechnung des 1RM mit den Faktoren für 1-5 Wdh (1,0000/1,0286/1,0589/1,0910/1,1351) ergibt sich, </t>
  </si>
  <si>
    <r>
      <t xml:space="preserve">5. 3 min Pause, falls </t>
    </r>
    <r>
      <rPr>
        <u/>
        <sz val="11"/>
        <color rgb="FF231F20"/>
        <rFont val="Calibri"/>
        <family val="2"/>
        <scheme val="minor"/>
      </rPr>
      <t>5</t>
    </r>
    <r>
      <rPr>
        <sz val="11"/>
        <color rgb="FF231F20"/>
        <rFont val="Calibri"/>
        <family val="2"/>
        <scheme val="minor"/>
      </rPr>
      <t xml:space="preserve"> Wiederholungen geschafft wurden</t>
    </r>
  </si>
  <si>
    <r>
      <t xml:space="preserve">6. 2. Testserie, wenn in der 1. Testserie </t>
    </r>
    <r>
      <rPr>
        <u/>
        <sz val="11"/>
        <color rgb="FF231F20"/>
        <rFont val="Calibri"/>
        <family val="2"/>
        <scheme val="minor"/>
      </rPr>
      <t>5</t>
    </r>
    <r>
      <rPr>
        <sz val="11"/>
        <color rgb="FF231F20"/>
        <rFont val="Calibri"/>
        <family val="2"/>
        <scheme val="minor"/>
      </rPr>
      <t xml:space="preserve"> Wiederholungen geschafft wurden</t>
    </r>
  </si>
  <si>
    <t>dass z.B. bei 90kg/5 Wdh (1 RM 102 kg) im 1. Satz im 2. Satz mit z.B. 95 kg zur Steigerung des 1 RM 4 Wdh (1 RM 104 kg) notwendig sind.</t>
  </si>
  <si>
    <r>
      <t xml:space="preserve">Last
</t>
    </r>
    <r>
      <rPr>
        <b/>
        <sz val="10"/>
        <rFont val="Calibri"/>
        <family val="2"/>
        <scheme val="minor"/>
      </rPr>
      <t xml:space="preserve">(kg) </t>
    </r>
    <r>
      <rPr>
        <b/>
        <sz val="10"/>
        <color theme="0" tint="-0.14999847407452621"/>
        <rFont val="Calibri"/>
        <family val="2"/>
        <scheme val="minor"/>
      </rPr>
      <t>1</t>
    </r>
  </si>
  <si>
    <r>
      <t>Wdh</t>
    </r>
    <r>
      <rPr>
        <b/>
        <sz val="11"/>
        <color theme="4"/>
        <rFont val="Calibri"/>
        <family val="2"/>
        <scheme val="minor"/>
      </rPr>
      <t xml:space="preserve"> </t>
    </r>
    <r>
      <rPr>
        <b/>
        <sz val="11"/>
        <color theme="0" tint="-0.14999847407452621"/>
        <rFont val="Calibri"/>
        <family val="2"/>
        <scheme val="minor"/>
      </rPr>
      <t>1</t>
    </r>
  </si>
  <si>
    <r>
      <t>Last
(kg)</t>
    </r>
    <r>
      <rPr>
        <b/>
        <sz val="11"/>
        <color theme="0" tint="-0.14999847407452621"/>
        <rFont val="Calibri"/>
        <family val="2"/>
        <scheme val="minor"/>
      </rPr>
      <t xml:space="preserve"> 14</t>
    </r>
  </si>
  <si>
    <r>
      <t xml:space="preserve">Wdh </t>
    </r>
    <r>
      <rPr>
        <b/>
        <sz val="11"/>
        <color theme="0" tint="-0.14999847407452621"/>
        <rFont val="Calibri"/>
        <family val="2"/>
        <scheme val="minor"/>
      </rPr>
      <t>2</t>
    </r>
  </si>
  <si>
    <r>
      <t>Last
(kg)</t>
    </r>
    <r>
      <rPr>
        <b/>
        <sz val="11"/>
        <color theme="0" tint="-0.14999847407452621"/>
        <rFont val="Calibri"/>
        <family val="2"/>
        <scheme val="minor"/>
      </rPr>
      <t xml:space="preserve"> 13</t>
    </r>
  </si>
  <si>
    <r>
      <t>Wdh (1-5)</t>
    </r>
    <r>
      <rPr>
        <b/>
        <sz val="11"/>
        <color theme="0" tint="-0.14999847407452621"/>
        <rFont val="Calibri"/>
        <family val="2"/>
        <scheme val="minor"/>
      </rPr>
      <t xml:space="preserve"> 3</t>
    </r>
  </si>
  <si>
    <r>
      <t>Last
(kg)</t>
    </r>
    <r>
      <rPr>
        <b/>
        <sz val="11"/>
        <color theme="0" tint="-0.14999847407452621"/>
        <rFont val="Calibri"/>
        <family val="2"/>
        <scheme val="minor"/>
      </rPr>
      <t xml:space="preserve"> 12</t>
    </r>
  </si>
  <si>
    <r>
      <t>Wdh (1-5)</t>
    </r>
    <r>
      <rPr>
        <b/>
        <sz val="11"/>
        <color theme="0" tint="-0.14999847407452621"/>
        <rFont val="Calibri"/>
        <family val="2"/>
        <scheme val="minor"/>
      </rPr>
      <t xml:space="preserve"> 4</t>
    </r>
  </si>
  <si>
    <r>
      <t>Wdh</t>
    </r>
    <r>
      <rPr>
        <b/>
        <sz val="11"/>
        <color theme="0" tint="-0.14999847407452621"/>
        <rFont val="Calibri"/>
        <family val="2"/>
        <scheme val="minor"/>
      </rPr>
      <t xml:space="preserve"> 1</t>
    </r>
  </si>
  <si>
    <r>
      <t xml:space="preserve">Last
</t>
    </r>
    <r>
      <rPr>
        <b/>
        <sz val="10"/>
        <rFont val="Calibri"/>
        <family val="2"/>
        <scheme val="minor"/>
      </rPr>
      <t>(kg)</t>
    </r>
    <r>
      <rPr>
        <b/>
        <sz val="10"/>
        <color theme="0" tint="-0.14999847407452621"/>
        <rFont val="Calibri"/>
        <family val="2"/>
        <scheme val="minor"/>
      </rPr>
      <t xml:space="preserve"> 1</t>
    </r>
  </si>
  <si>
    <r>
      <t xml:space="preserve">Last
</t>
    </r>
    <r>
      <rPr>
        <b/>
        <sz val="10"/>
        <rFont val="Calibri"/>
        <family val="2"/>
        <scheme val="minor"/>
      </rPr>
      <t>(kg)</t>
    </r>
    <r>
      <rPr>
        <b/>
        <sz val="10"/>
        <color theme="0" tint="-0.14999847407452621"/>
        <rFont val="Calibri"/>
        <family val="2"/>
        <scheme val="minor"/>
      </rPr>
      <t xml:space="preserve"> 2</t>
    </r>
  </si>
  <si>
    <r>
      <t xml:space="preserve">Last
</t>
    </r>
    <r>
      <rPr>
        <b/>
        <sz val="10"/>
        <rFont val="Calibri"/>
        <family val="2"/>
        <scheme val="minor"/>
      </rPr>
      <t>(kg)</t>
    </r>
    <r>
      <rPr>
        <b/>
        <sz val="10"/>
        <color theme="0" tint="-0.14999847407452621"/>
        <rFont val="Calibri"/>
        <family val="2"/>
        <scheme val="minor"/>
      </rPr>
      <t xml:space="preserve"> 3</t>
    </r>
  </si>
  <si>
    <r>
      <t>Wdh (1-5)</t>
    </r>
    <r>
      <rPr>
        <b/>
        <sz val="11"/>
        <color theme="4"/>
        <rFont val="Calibri"/>
        <family val="2"/>
        <scheme val="minor"/>
      </rPr>
      <t xml:space="preserve"> </t>
    </r>
    <r>
      <rPr>
        <b/>
        <sz val="11"/>
        <color theme="0" tint="-0.14999847407452621"/>
        <rFont val="Calibri"/>
        <family val="2"/>
        <scheme val="minor"/>
      </rPr>
      <t>3</t>
    </r>
  </si>
  <si>
    <r>
      <t xml:space="preserve">Last
</t>
    </r>
    <r>
      <rPr>
        <b/>
        <sz val="10"/>
        <rFont val="Calibri"/>
        <family val="2"/>
        <scheme val="minor"/>
      </rPr>
      <t>(kg)</t>
    </r>
    <r>
      <rPr>
        <b/>
        <sz val="10"/>
        <color theme="0" tint="-0.14999847407452621"/>
        <rFont val="Calibri"/>
        <family val="2"/>
        <scheme val="minor"/>
      </rPr>
      <t xml:space="preserve"> 4</t>
    </r>
  </si>
  <si>
    <r>
      <t xml:space="preserve">Wdh (1-5) </t>
    </r>
    <r>
      <rPr>
        <b/>
        <sz val="11"/>
        <color theme="0" tint="-0.14999847407452621"/>
        <rFont val="Calibri"/>
        <family val="2"/>
        <scheme val="minor"/>
      </rPr>
      <t>4</t>
    </r>
  </si>
  <si>
    <r>
      <t xml:space="preserve">Last
(kg) </t>
    </r>
    <r>
      <rPr>
        <b/>
        <sz val="11"/>
        <color theme="0" tint="-0.14999847407452621"/>
        <rFont val="Calibri"/>
        <family val="2"/>
        <scheme val="minor"/>
      </rPr>
      <t>4</t>
    </r>
  </si>
  <si>
    <r>
      <t>Last
(kg)</t>
    </r>
    <r>
      <rPr>
        <b/>
        <sz val="11"/>
        <color theme="4"/>
        <rFont val="Calibri"/>
        <family val="2"/>
        <scheme val="minor"/>
      </rPr>
      <t xml:space="preserve"> </t>
    </r>
    <r>
      <rPr>
        <b/>
        <sz val="11"/>
        <color theme="0" tint="-0.14999847407452621"/>
        <rFont val="Calibri"/>
        <family val="2"/>
        <scheme val="minor"/>
      </rPr>
      <t>1</t>
    </r>
  </si>
  <si>
    <r>
      <t>Last
(kg)</t>
    </r>
    <r>
      <rPr>
        <b/>
        <sz val="11"/>
        <color theme="4"/>
        <rFont val="Calibri"/>
        <family val="2"/>
        <scheme val="minor"/>
      </rPr>
      <t xml:space="preserve"> </t>
    </r>
    <r>
      <rPr>
        <b/>
        <sz val="11"/>
        <color theme="0" tint="-0.14999847407452621"/>
        <rFont val="Calibri"/>
        <family val="2"/>
        <scheme val="minor"/>
      </rPr>
      <t>2</t>
    </r>
  </si>
  <si>
    <r>
      <t>Wdh</t>
    </r>
    <r>
      <rPr>
        <b/>
        <sz val="11"/>
        <color theme="4"/>
        <rFont val="Calibri"/>
        <family val="2"/>
        <scheme val="minor"/>
      </rPr>
      <t xml:space="preserve"> </t>
    </r>
    <r>
      <rPr>
        <b/>
        <sz val="11"/>
        <color theme="0" tint="-0.14999847407452621"/>
        <rFont val="Calibri"/>
        <family val="2"/>
        <scheme val="minor"/>
      </rPr>
      <t>2</t>
    </r>
  </si>
  <si>
    <r>
      <t xml:space="preserve">Last
(kg) </t>
    </r>
    <r>
      <rPr>
        <b/>
        <sz val="11"/>
        <color theme="0" tint="-0.14999847407452621"/>
        <rFont val="Calibri"/>
        <family val="2"/>
        <scheme val="minor"/>
      </rPr>
      <t>3</t>
    </r>
  </si>
  <si>
    <r>
      <t xml:space="preserve">Wdh (1-5) </t>
    </r>
    <r>
      <rPr>
        <b/>
        <sz val="11"/>
        <color theme="0" tint="-0.14999847407452621"/>
        <rFont val="Calibri"/>
        <family val="2"/>
        <scheme val="minor"/>
      </rPr>
      <t>3</t>
    </r>
  </si>
  <si>
    <r>
      <t>Testdatum</t>
    </r>
    <r>
      <rPr>
        <b/>
        <sz val="11"/>
        <rFont val="Calibri"/>
        <family val="2"/>
        <scheme val="minor"/>
      </rPr>
      <t xml:space="preserve">
</t>
    </r>
    <r>
      <rPr>
        <b/>
        <sz val="10"/>
        <rFont val="Calibri"/>
        <family val="2"/>
        <scheme val="minor"/>
      </rPr>
      <t>(mm.dd.jjjj)</t>
    </r>
  </si>
  <si>
    <t>Bitte alle grau gekennzeichneten Spalten ausfüllen, alle anderen Spalten werden automatisch ausgefüllt</t>
  </si>
  <si>
    <t>OK/PAK</t>
  </si>
  <si>
    <t>PR1</t>
  </si>
  <si>
    <t>EK/TK</t>
  </si>
  <si>
    <t>Riemen Allround</t>
  </si>
  <si>
    <t>PR2</t>
  </si>
  <si>
    <t>PR3</t>
  </si>
  <si>
    <t>kein K</t>
  </si>
  <si>
    <r>
      <t>rel. (%)</t>
    </r>
    <r>
      <rPr>
        <b/>
        <sz val="11"/>
        <color theme="4"/>
        <rFont val="Calibri"/>
        <family val="2"/>
        <scheme val="minor"/>
      </rPr>
      <t>3</t>
    </r>
  </si>
  <si>
    <r>
      <t>rel. (%)</t>
    </r>
    <r>
      <rPr>
        <b/>
        <sz val="11"/>
        <color theme="4"/>
        <rFont val="Calibri"/>
        <family val="2"/>
        <scheme val="minor"/>
      </rPr>
      <t>4</t>
    </r>
  </si>
  <si>
    <r>
      <t>rel. (%)</t>
    </r>
    <r>
      <rPr>
        <b/>
        <sz val="11"/>
        <color theme="4"/>
        <rFont val="Calibri"/>
        <family val="2"/>
        <scheme val="minor"/>
      </rPr>
      <t>5</t>
    </r>
  </si>
  <si>
    <r>
      <t xml:space="preserve">Die ausgefüllte Vorlage bitte mit Datum und  Kürzel des Testortes versehen </t>
    </r>
    <r>
      <rPr>
        <b/>
        <sz val="10"/>
        <color theme="1"/>
        <rFont val="Calibri"/>
        <family val="2"/>
        <scheme val="minor"/>
      </rPr>
      <t>(dd.mm.yy_Testort_MK_DRV_DRV-MK-Test_Vorlage_v3)</t>
    </r>
    <r>
      <rPr>
        <b/>
        <sz val="12"/>
        <color theme="1"/>
        <rFont val="Calibri"/>
        <family val="2"/>
        <scheme val="minor"/>
      </rPr>
      <t xml:space="preserve"> und unter </t>
    </r>
    <r>
      <rPr>
        <b/>
        <u/>
        <sz val="12"/>
        <color rgb="FFFF0000"/>
        <rFont val="Calibri"/>
        <family val="2"/>
      </rPr>
      <t>www.rudern.de/drv-testdatenportal</t>
    </r>
    <r>
      <rPr>
        <b/>
        <sz val="12"/>
        <color indexed="8"/>
        <rFont val="Calibri"/>
        <family val="2"/>
      </rPr>
      <t xml:space="preserve"> hochladen.</t>
    </r>
  </si>
  <si>
    <t>Brettstärke 8 cm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</si>
</sst>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[$-407]General"/>
    <numFmt numFmtId="166" formatCode="0.0000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2"/>
      <color indexed="8"/>
      <name val="Calibri"/>
      <family val="2"/>
    </font>
    <font>
      <b/>
      <sz val="11"/>
      <name val="Calibri"/>
      <family val="2"/>
      <scheme val="minor"/>
    </font>
    <font>
      <i/>
      <sz val="11"/>
      <color theme="1" tint="0.14999847407452621"/>
      <name val="Calibri"/>
      <family val="2"/>
      <scheme val="minor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sz val="9"/>
      <color rgb="FF231F20"/>
      <name val="Arial"/>
      <family val="2"/>
    </font>
    <font>
      <i/>
      <sz val="11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rgb="FF000000"/>
      <name val="Calibri"/>
      <family val="2"/>
    </font>
    <font>
      <sz val="11"/>
      <color rgb="FFFF0000"/>
      <name val="Calibri"/>
      <family val="2"/>
      <scheme val="minor"/>
    </font>
    <font>
      <b/>
      <sz val="11"/>
      <color theme="4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231F20"/>
      <name val="Calibri"/>
      <family val="2"/>
      <scheme val="minor"/>
    </font>
    <font>
      <u/>
      <sz val="11"/>
      <color rgb="FF231F20"/>
      <name val="Calibri"/>
      <family val="2"/>
      <scheme val="minor"/>
    </font>
    <font>
      <b/>
      <sz val="10"/>
      <color theme="0" tint="-0.14999847407452621"/>
      <name val="Calibri"/>
      <family val="2"/>
      <scheme val="minor"/>
    </font>
    <font>
      <b/>
      <sz val="11"/>
      <color theme="0" tint="-0.14999847407452621"/>
      <name val="Calibri"/>
      <family val="2"/>
      <scheme val="minor"/>
    </font>
    <font>
      <b/>
      <u/>
      <sz val="12"/>
      <color rgb="FFFF0000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theme="4"/>
      </patternFill>
    </fill>
    <fill>
      <patternFill patternType="solid">
        <fgColor theme="0" tint="-0.14999847407452621"/>
        <bgColor theme="8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theme="4" tint="0.79998168889431442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/>
      <top style="thin">
        <color theme="4" tint="0.3999755851924192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theme="4" tint="0.39997558519241921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5" fontId="4" fillId="0" borderId="0"/>
  </cellStyleXfs>
  <cellXfs count="190">
    <xf numFmtId="0" fontId="0" fillId="0" borderId="0" xfId="0"/>
    <xf numFmtId="0" fontId="6" fillId="0" borderId="0" xfId="0" applyFont="1"/>
    <xf numFmtId="0" fontId="6" fillId="0" borderId="0" xfId="0" applyFont="1" applyAlignment="1">
      <alignment vertical="top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6" fillId="3" borderId="7" xfId="0" applyFont="1" applyFill="1" applyBorder="1"/>
    <xf numFmtId="0" fontId="0" fillId="3" borderId="8" xfId="0" applyFill="1" applyBorder="1"/>
    <xf numFmtId="0" fontId="0" fillId="3" borderId="9" xfId="0" applyFill="1" applyBorder="1"/>
    <xf numFmtId="0" fontId="7" fillId="0" borderId="0" xfId="0" applyFont="1"/>
    <xf numFmtId="0" fontId="10" fillId="4" borderId="10" xfId="0" applyFont="1" applyFill="1" applyBorder="1" applyAlignment="1">
      <alignment horizontal="center"/>
    </xf>
    <xf numFmtId="49" fontId="9" fillId="2" borderId="0" xfId="0" applyNumberFormat="1" applyFont="1" applyFill="1" applyAlignment="1">
      <alignment horizontal="center" vertical="center"/>
    </xf>
    <xf numFmtId="0" fontId="0" fillId="5" borderId="0" xfId="0" applyFill="1"/>
    <xf numFmtId="0" fontId="13" fillId="0" borderId="0" xfId="0" applyFont="1" applyAlignment="1">
      <alignment horizontal="left" vertical="center"/>
    </xf>
    <xf numFmtId="0" fontId="0" fillId="0" borderId="0" xfId="0" applyAlignment="1">
      <alignment horizontal="left" vertical="center" indent="1" readingOrder="1"/>
    </xf>
    <xf numFmtId="0" fontId="10" fillId="4" borderId="10" xfId="0" applyFont="1" applyFill="1" applyBorder="1" applyAlignment="1">
      <alignment horizontal="left"/>
    </xf>
    <xf numFmtId="14" fontId="10" fillId="4" borderId="10" xfId="0" applyNumberFormat="1" applyFont="1" applyFill="1" applyBorder="1" applyAlignment="1">
      <alignment horizontal="center"/>
    </xf>
    <xf numFmtId="1" fontId="10" fillId="4" borderId="10" xfId="0" applyNumberFormat="1" applyFont="1" applyFill="1" applyBorder="1" applyAlignment="1">
      <alignment horizontal="center"/>
    </xf>
    <xf numFmtId="14" fontId="9" fillId="2" borderId="0" xfId="0" applyNumberFormat="1" applyFont="1" applyFill="1" applyAlignment="1">
      <alignment horizontal="center" vertical="center" wrapText="1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 wrapText="1"/>
    </xf>
    <xf numFmtId="14" fontId="10" fillId="4" borderId="0" xfId="0" applyNumberFormat="1" applyFont="1" applyFill="1" applyAlignment="1">
      <alignment horizontal="center"/>
    </xf>
    <xf numFmtId="0" fontId="10" fillId="4" borderId="0" xfId="0" applyFont="1" applyFill="1" applyAlignment="1">
      <alignment horizontal="left"/>
    </xf>
    <xf numFmtId="0" fontId="9" fillId="5" borderId="0" xfId="0" applyFont="1" applyFill="1" applyAlignment="1">
      <alignment horizontal="center" vertical="center"/>
    </xf>
    <xf numFmtId="0" fontId="2" fillId="5" borderId="0" xfId="0" applyFont="1" applyFill="1"/>
    <xf numFmtId="49" fontId="14" fillId="4" borderId="0" xfId="0" applyNumberFormat="1" applyFont="1" applyFill="1" applyAlignment="1">
      <alignment horizontal="left"/>
    </xf>
    <xf numFmtId="0" fontId="14" fillId="4" borderId="10" xfId="0" applyFont="1" applyFill="1" applyBorder="1" applyAlignment="1">
      <alignment horizontal="left"/>
    </xf>
    <xf numFmtId="14" fontId="14" fillId="4" borderId="10" xfId="0" applyNumberFormat="1" applyFont="1" applyFill="1" applyBorder="1" applyAlignment="1">
      <alignment horizontal="center"/>
    </xf>
    <xf numFmtId="1" fontId="14" fillId="4" borderId="10" xfId="0" applyNumberFormat="1" applyFont="1" applyFill="1" applyBorder="1" applyAlignment="1">
      <alignment horizontal="center"/>
    </xf>
    <xf numFmtId="49" fontId="10" fillId="4" borderId="10" xfId="0" applyNumberFormat="1" applyFont="1" applyFill="1" applyBorder="1" applyAlignment="1">
      <alignment horizontal="left"/>
    </xf>
    <xf numFmtId="0" fontId="6" fillId="0" borderId="0" xfId="0" applyFont="1" applyAlignment="1">
      <alignment horizontal="center"/>
    </xf>
    <xf numFmtId="0" fontId="0" fillId="0" borderId="0" xfId="0" applyAlignment="1" applyProtection="1">
      <alignment horizontal="center"/>
      <protection hidden="1"/>
    </xf>
    <xf numFmtId="164" fontId="10" fillId="4" borderId="11" xfId="0" applyNumberFormat="1" applyFont="1" applyFill="1" applyBorder="1" applyAlignment="1">
      <alignment horizontal="center"/>
    </xf>
    <xf numFmtId="0" fontId="0" fillId="0" borderId="13" xfId="0" applyBorder="1" applyAlignment="1">
      <alignment horizontal="center" vertical="center"/>
    </xf>
    <xf numFmtId="0" fontId="0" fillId="0" borderId="13" xfId="0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164" fontId="16" fillId="0" borderId="13" xfId="0" applyNumberFormat="1" applyFont="1" applyBorder="1" applyAlignment="1">
      <alignment horizontal="center" vertical="center"/>
    </xf>
    <xf numFmtId="0" fontId="16" fillId="0" borderId="13" xfId="0" applyFont="1" applyBorder="1"/>
    <xf numFmtId="0" fontId="16" fillId="0" borderId="0" xfId="0" applyFont="1"/>
    <xf numFmtId="165" fontId="17" fillId="0" borderId="13" xfId="2" applyFont="1" applyBorder="1" applyAlignment="1">
      <alignment vertical="center" wrapText="1"/>
    </xf>
    <xf numFmtId="14" fontId="10" fillId="4" borderId="16" xfId="0" applyNumberFormat="1" applyFont="1" applyFill="1" applyBorder="1" applyAlignment="1">
      <alignment horizontal="center"/>
    </xf>
    <xf numFmtId="0" fontId="14" fillId="0" borderId="13" xfId="0" applyFont="1" applyBorder="1" applyAlignment="1">
      <alignment vertical="center"/>
    </xf>
    <xf numFmtId="14" fontId="0" fillId="5" borderId="0" xfId="0" applyNumberFormat="1" applyFill="1"/>
    <xf numFmtId="14" fontId="0" fillId="0" borderId="0" xfId="0" applyNumberFormat="1"/>
    <xf numFmtId="14" fontId="0" fillId="5" borderId="0" xfId="0" applyNumberFormat="1" applyFill="1" applyAlignment="1">
      <alignment horizontal="center"/>
    </xf>
    <xf numFmtId="14" fontId="0" fillId="0" borderId="0" xfId="0" applyNumberFormat="1" applyAlignment="1">
      <alignment horizontal="center"/>
    </xf>
    <xf numFmtId="0" fontId="0" fillId="5" borderId="0" xfId="0" applyFill="1" applyAlignment="1">
      <alignment horizontal="center"/>
    </xf>
    <xf numFmtId="164" fontId="0" fillId="0" borderId="0" xfId="0" applyNumberFormat="1"/>
    <xf numFmtId="164" fontId="9" fillId="5" borderId="10" xfId="0" applyNumberFormat="1" applyFont="1" applyFill="1" applyBorder="1" applyAlignment="1">
      <alignment horizontal="center" vertical="center"/>
    </xf>
    <xf numFmtId="164" fontId="9" fillId="5" borderId="11" xfId="0" applyNumberFormat="1" applyFont="1" applyFill="1" applyBorder="1" applyAlignment="1">
      <alignment horizontal="center" vertical="center"/>
    </xf>
    <xf numFmtId="164" fontId="16" fillId="4" borderId="11" xfId="1" applyNumberFormat="1" applyFont="1" applyFill="1" applyBorder="1" applyAlignment="1">
      <alignment horizontal="center" vertical="center"/>
    </xf>
    <xf numFmtId="164" fontId="16" fillId="0" borderId="0" xfId="1" applyNumberFormat="1" applyFont="1" applyBorder="1" applyAlignment="1">
      <alignment horizontal="center" vertical="center"/>
    </xf>
    <xf numFmtId="164" fontId="1" fillId="0" borderId="0" xfId="1" applyNumberFormat="1" applyFont="1" applyBorder="1" applyAlignment="1">
      <alignment horizontal="center" vertical="center"/>
    </xf>
    <xf numFmtId="164" fontId="16" fillId="4" borderId="10" xfId="1" applyNumberFormat="1" applyFont="1" applyFill="1" applyBorder="1" applyAlignment="1">
      <alignment horizontal="center" vertical="center"/>
    </xf>
    <xf numFmtId="164" fontId="16" fillId="0" borderId="0" xfId="1" applyNumberFormat="1" applyFont="1" applyFill="1" applyBorder="1" applyAlignment="1">
      <alignment horizontal="center" vertical="center"/>
    </xf>
    <xf numFmtId="164" fontId="1" fillId="0" borderId="0" xfId="1" applyNumberFormat="1" applyFont="1" applyFill="1" applyBorder="1" applyAlignment="1">
      <alignment horizontal="center" vertical="center"/>
    </xf>
    <xf numFmtId="164" fontId="0" fillId="0" borderId="0" xfId="1" applyNumberFormat="1" applyFont="1" applyFill="1" applyBorder="1" applyAlignment="1">
      <alignment horizontal="center" vertical="center"/>
    </xf>
    <xf numFmtId="164" fontId="14" fillId="0" borderId="0" xfId="1" applyNumberFormat="1" applyFont="1" applyFill="1" applyBorder="1" applyAlignment="1">
      <alignment horizontal="center" vertical="center"/>
    </xf>
    <xf numFmtId="164" fontId="15" fillId="0" borderId="0" xfId="1" applyNumberFormat="1" applyFont="1" applyFill="1" applyBorder="1" applyAlignment="1">
      <alignment horizontal="center" vertical="center"/>
    </xf>
    <xf numFmtId="1" fontId="16" fillId="0" borderId="0" xfId="0" applyNumberFormat="1" applyFont="1" applyAlignment="1">
      <alignment horizontal="center" vertical="center"/>
    </xf>
    <xf numFmtId="1" fontId="0" fillId="0" borderId="0" xfId="0" applyNumberFormat="1"/>
    <xf numFmtId="1" fontId="0" fillId="5" borderId="0" xfId="0" applyNumberFormat="1" applyFill="1"/>
    <xf numFmtId="1" fontId="14" fillId="0" borderId="0" xfId="0" applyNumberFormat="1" applyFont="1" applyAlignment="1">
      <alignment horizontal="center" vertical="center"/>
    </xf>
    <xf numFmtId="164" fontId="14" fillId="0" borderId="13" xfId="0" applyNumberFormat="1" applyFont="1" applyBorder="1" applyAlignment="1">
      <alignment horizontal="center" vertical="center"/>
    </xf>
    <xf numFmtId="14" fontId="2" fillId="5" borderId="0" xfId="0" applyNumberFormat="1" applyFont="1" applyFill="1" applyAlignment="1">
      <alignment wrapText="1"/>
    </xf>
    <xf numFmtId="14" fontId="9" fillId="5" borderId="0" xfId="0" applyNumberFormat="1" applyFont="1" applyFill="1" applyAlignment="1">
      <alignment horizontal="center" vertical="center" wrapText="1"/>
    </xf>
    <xf numFmtId="14" fontId="5" fillId="5" borderId="12" xfId="0" applyNumberFormat="1" applyFont="1" applyFill="1" applyBorder="1" applyAlignment="1">
      <alignment horizontal="center" vertical="center" wrapText="1"/>
    </xf>
    <xf numFmtId="164" fontId="0" fillId="0" borderId="13" xfId="0" applyNumberFormat="1" applyBorder="1" applyAlignment="1">
      <alignment horizontal="center"/>
    </xf>
    <xf numFmtId="164" fontId="0" fillId="0" borderId="0" xfId="0" applyNumberFormat="1" applyAlignment="1">
      <alignment horizontal="center"/>
    </xf>
    <xf numFmtId="164" fontId="14" fillId="4" borderId="11" xfId="0" applyNumberFormat="1" applyFont="1" applyFill="1" applyBorder="1" applyAlignment="1">
      <alignment horizontal="center"/>
    </xf>
    <xf numFmtId="0" fontId="2" fillId="5" borderId="13" xfId="0" applyFont="1" applyFill="1" applyBorder="1"/>
    <xf numFmtId="164" fontId="2" fillId="5" borderId="13" xfId="0" applyNumberFormat="1" applyFont="1" applyFill="1" applyBorder="1" applyAlignment="1">
      <alignment horizontal="center"/>
    </xf>
    <xf numFmtId="0" fontId="0" fillId="5" borderId="13" xfId="0" applyFill="1" applyBorder="1"/>
    <xf numFmtId="164" fontId="0" fillId="5" borderId="13" xfId="0" applyNumberFormat="1" applyFill="1" applyBorder="1"/>
    <xf numFmtId="164" fontId="2" fillId="5" borderId="13" xfId="0" applyNumberFormat="1" applyFont="1" applyFill="1" applyBorder="1" applyAlignment="1">
      <alignment wrapText="1"/>
    </xf>
    <xf numFmtId="164" fontId="2" fillId="5" borderId="13" xfId="0" applyNumberFormat="1" applyFont="1" applyFill="1" applyBorder="1" applyAlignment="1">
      <alignment horizontal="center" wrapText="1"/>
    </xf>
    <xf numFmtId="14" fontId="9" fillId="2" borderId="10" xfId="0" applyNumberFormat="1" applyFont="1" applyFill="1" applyBorder="1" applyAlignment="1">
      <alignment horizontal="center" vertical="center"/>
    </xf>
    <xf numFmtId="164" fontId="0" fillId="0" borderId="19" xfId="0" applyNumberFormat="1" applyBorder="1" applyAlignment="1">
      <alignment horizontal="center"/>
    </xf>
    <xf numFmtId="164" fontId="0" fillId="0" borderId="17" xfId="0" applyNumberFormat="1" applyBorder="1" applyAlignment="1">
      <alignment horizontal="center"/>
    </xf>
    <xf numFmtId="0" fontId="15" fillId="0" borderId="0" xfId="0" applyFont="1" applyAlignment="1">
      <alignment horizontal="center"/>
    </xf>
    <xf numFmtId="164" fontId="15" fillId="0" borderId="13" xfId="0" applyNumberFormat="1" applyFont="1" applyBorder="1" applyAlignment="1">
      <alignment horizontal="center"/>
    </xf>
    <xf numFmtId="164" fontId="15" fillId="0" borderId="19" xfId="0" applyNumberFormat="1" applyFont="1" applyBorder="1" applyAlignment="1">
      <alignment horizontal="center"/>
    </xf>
    <xf numFmtId="0" fontId="15" fillId="0" borderId="0" xfId="0" applyFont="1" applyAlignment="1">
      <alignment horizontal="left"/>
    </xf>
    <xf numFmtId="0" fontId="0" fillId="5" borderId="0" xfId="0" applyFill="1" applyAlignment="1">
      <alignment horizontal="left"/>
    </xf>
    <xf numFmtId="164" fontId="16" fillId="4" borderId="13" xfId="1" applyNumberFormat="1" applyFont="1" applyFill="1" applyBorder="1" applyAlignment="1">
      <alignment horizontal="center" vertical="center"/>
    </xf>
    <xf numFmtId="49" fontId="0" fillId="5" borderId="0" xfId="0" applyNumberFormat="1" applyFill="1"/>
    <xf numFmtId="49" fontId="0" fillId="0" borderId="0" xfId="0" applyNumberFormat="1" applyAlignment="1">
      <alignment horizontal="center"/>
    </xf>
    <xf numFmtId="49" fontId="0" fillId="0" borderId="0" xfId="0" applyNumberFormat="1"/>
    <xf numFmtId="0" fontId="20" fillId="0" borderId="0" xfId="0" applyFont="1"/>
    <xf numFmtId="0" fontId="18" fillId="0" borderId="0" xfId="0" applyFont="1"/>
    <xf numFmtId="164" fontId="0" fillId="0" borderId="13" xfId="0" applyNumberFormat="1" applyBorder="1" applyAlignment="1" applyProtection="1">
      <alignment horizontal="center"/>
      <protection locked="0"/>
    </xf>
    <xf numFmtId="164" fontId="0" fillId="0" borderId="0" xfId="0" applyNumberFormat="1" applyAlignment="1" applyProtection="1">
      <alignment horizontal="center"/>
      <protection locked="0"/>
    </xf>
    <xf numFmtId="14" fontId="0" fillId="0" borderId="0" xfId="0" applyNumberFormat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14" fontId="15" fillId="0" borderId="0" xfId="0" applyNumberFormat="1" applyFont="1" applyAlignment="1">
      <alignment horizontal="center"/>
    </xf>
    <xf numFmtId="1" fontId="2" fillId="5" borderId="0" xfId="0" applyNumberFormat="1" applyFont="1" applyFill="1" applyAlignment="1">
      <alignment horizontal="center"/>
    </xf>
    <xf numFmtId="1" fontId="0" fillId="0" borderId="0" xfId="0" applyNumberFormat="1" applyAlignment="1">
      <alignment horizontal="center"/>
    </xf>
    <xf numFmtId="164" fontId="9" fillId="5" borderId="13" xfId="0" applyNumberFormat="1" applyFont="1" applyFill="1" applyBorder="1" applyAlignment="1">
      <alignment horizontal="center" vertical="center" wrapText="1"/>
    </xf>
    <xf numFmtId="1" fontId="9" fillId="5" borderId="0" xfId="0" applyNumberFormat="1" applyFont="1" applyFill="1" applyAlignment="1">
      <alignment horizontal="center" vertical="center" wrapText="1"/>
    </xf>
    <xf numFmtId="164" fontId="9" fillId="5" borderId="0" xfId="0" applyNumberFormat="1" applyFont="1" applyFill="1" applyAlignment="1">
      <alignment horizontal="center" vertical="center" wrapText="1"/>
    </xf>
    <xf numFmtId="164" fontId="0" fillId="5" borderId="14" xfId="0" applyNumberFormat="1" applyFill="1" applyBorder="1" applyAlignment="1">
      <alignment horizontal="center"/>
    </xf>
    <xf numFmtId="49" fontId="10" fillId="4" borderId="10" xfId="0" applyNumberFormat="1" applyFont="1" applyFill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0" borderId="0" xfId="0" applyAlignment="1" applyProtection="1">
      <alignment horizontal="center" vertical="center"/>
      <protection locked="0"/>
    </xf>
    <xf numFmtId="1" fontId="0" fillId="0" borderId="0" xfId="0" applyNumberFormat="1" applyAlignment="1" applyProtection="1">
      <alignment horizontal="center"/>
      <protection locked="0"/>
    </xf>
    <xf numFmtId="1" fontId="16" fillId="0" borderId="18" xfId="0" applyNumberFormat="1" applyFont="1" applyBorder="1" applyAlignment="1">
      <alignment horizontal="center" vertical="center"/>
    </xf>
    <xf numFmtId="2" fontId="0" fillId="6" borderId="0" xfId="0" applyNumberFormat="1" applyFill="1" applyAlignment="1">
      <alignment horizontal="center"/>
    </xf>
    <xf numFmtId="2" fontId="0" fillId="6" borderId="0" xfId="0" applyNumberFormat="1" applyFill="1"/>
    <xf numFmtId="2" fontId="2" fillId="6" borderId="0" xfId="0" applyNumberFormat="1" applyFont="1" applyFill="1" applyAlignment="1">
      <alignment horizontal="center" vertical="center" wrapText="1"/>
    </xf>
    <xf numFmtId="2" fontId="0" fillId="0" borderId="0" xfId="0" applyNumberFormat="1" applyAlignment="1">
      <alignment horizontal="center"/>
    </xf>
    <xf numFmtId="2" fontId="0" fillId="0" borderId="0" xfId="0" applyNumberFormat="1"/>
    <xf numFmtId="166" fontId="0" fillId="0" borderId="0" xfId="0" applyNumberFormat="1"/>
    <xf numFmtId="0" fontId="0" fillId="0" borderId="13" xfId="0" applyBorder="1"/>
    <xf numFmtId="0" fontId="21" fillId="7" borderId="22" xfId="0" applyFont="1" applyFill="1" applyBorder="1" applyAlignment="1">
      <alignment horizontal="center"/>
    </xf>
    <xf numFmtId="0" fontId="22" fillId="7" borderId="20" xfId="0" applyFont="1" applyFill="1" applyBorder="1" applyAlignment="1">
      <alignment horizontal="center"/>
    </xf>
    <xf numFmtId="0" fontId="21" fillId="0" borderId="13" xfId="0" applyFont="1" applyBorder="1"/>
    <xf numFmtId="0" fontId="21" fillId="7" borderId="13" xfId="0" applyFont="1" applyFill="1" applyBorder="1" applyAlignment="1">
      <alignment horizontal="center"/>
    </xf>
    <xf numFmtId="0" fontId="21" fillId="0" borderId="0" xfId="0" applyFont="1"/>
    <xf numFmtId="0" fontId="22" fillId="7" borderId="15" xfId="0" applyFont="1" applyFill="1" applyBorder="1" applyAlignment="1">
      <alignment horizontal="center"/>
    </xf>
    <xf numFmtId="1" fontId="21" fillId="0" borderId="0" xfId="0" applyNumberFormat="1" applyFont="1" applyAlignment="1">
      <alignment horizontal="center"/>
    </xf>
    <xf numFmtId="1" fontId="21" fillId="0" borderId="20" xfId="0" applyNumberFormat="1" applyFont="1" applyBorder="1" applyAlignment="1">
      <alignment horizontal="center"/>
    </xf>
    <xf numFmtId="0" fontId="21" fillId="0" borderId="0" xfId="0" applyFont="1" applyAlignment="1">
      <alignment horizontal="center"/>
    </xf>
    <xf numFmtId="1" fontId="21" fillId="0" borderId="21" xfId="0" applyNumberFormat="1" applyFont="1" applyBorder="1" applyAlignment="1">
      <alignment horizontal="center"/>
    </xf>
    <xf numFmtId="0" fontId="22" fillId="7" borderId="21" xfId="0" applyFont="1" applyFill="1" applyBorder="1" applyAlignment="1">
      <alignment horizontal="center"/>
    </xf>
    <xf numFmtId="1" fontId="21" fillId="0" borderId="23" xfId="0" applyNumberFormat="1" applyFont="1" applyBorder="1" applyAlignment="1">
      <alignment horizontal="center"/>
    </xf>
    <xf numFmtId="0" fontId="21" fillId="7" borderId="23" xfId="0" applyFont="1" applyFill="1" applyBorder="1" applyAlignment="1">
      <alignment horizontal="center"/>
    </xf>
    <xf numFmtId="0" fontId="22" fillId="7" borderId="24" xfId="0" applyFont="1" applyFill="1" applyBorder="1" applyAlignment="1">
      <alignment horizontal="center"/>
    </xf>
    <xf numFmtId="1" fontId="21" fillId="0" borderId="18" xfId="0" applyNumberFormat="1" applyFont="1" applyBorder="1" applyAlignment="1">
      <alignment horizontal="center"/>
    </xf>
    <xf numFmtId="14" fontId="10" fillId="4" borderId="10" xfId="0" applyNumberFormat="1" applyFont="1" applyFill="1" applyBorder="1" applyAlignment="1" applyProtection="1">
      <alignment horizontal="center"/>
      <protection locked="0"/>
    </xf>
    <xf numFmtId="166" fontId="0" fillId="0" borderId="0" xfId="0" applyNumberFormat="1" applyAlignment="1">
      <alignment horizontal="center"/>
    </xf>
    <xf numFmtId="164" fontId="16" fillId="0" borderId="13" xfId="0" applyNumberFormat="1" applyFont="1" applyBorder="1" applyAlignment="1" applyProtection="1">
      <alignment horizontal="center" vertical="center"/>
      <protection locked="0"/>
    </xf>
    <xf numFmtId="164" fontId="16" fillId="0" borderId="0" xfId="0" applyNumberFormat="1" applyFont="1" applyAlignment="1" applyProtection="1">
      <alignment horizontal="center" vertical="center"/>
      <protection locked="0"/>
    </xf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 wrapText="1"/>
    </xf>
    <xf numFmtId="0" fontId="15" fillId="0" borderId="0" xfId="0" applyFont="1"/>
    <xf numFmtId="0" fontId="23" fillId="0" borderId="0" xfId="0" applyFont="1" applyAlignment="1">
      <alignment horizontal="left" vertical="center"/>
    </xf>
    <xf numFmtId="164" fontId="0" fillId="0" borderId="13" xfId="0" applyNumberFormat="1" applyBorder="1" applyProtection="1">
      <protection locked="0"/>
    </xf>
    <xf numFmtId="14" fontId="10" fillId="0" borderId="10" xfId="0" applyNumberFormat="1" applyFont="1" applyBorder="1" applyAlignment="1" applyProtection="1">
      <alignment horizontal="center"/>
      <protection locked="0"/>
    </xf>
    <xf numFmtId="0" fontId="0" fillId="0" borderId="13" xfId="0" applyBorder="1" applyProtection="1">
      <protection locked="0"/>
    </xf>
    <xf numFmtId="164" fontId="9" fillId="6" borderId="15" xfId="0" applyNumberFormat="1" applyFont="1" applyFill="1" applyBorder="1" applyAlignment="1">
      <alignment horizontal="center" vertical="center" wrapText="1"/>
    </xf>
    <xf numFmtId="164" fontId="9" fillId="6" borderId="13" xfId="0" applyNumberFormat="1" applyFont="1" applyFill="1" applyBorder="1" applyAlignment="1">
      <alignment horizontal="center" vertical="center"/>
    </xf>
    <xf numFmtId="164" fontId="9" fillId="6" borderId="0" xfId="0" applyNumberFormat="1" applyFont="1" applyFill="1" applyAlignment="1">
      <alignment horizontal="center" vertical="center"/>
    </xf>
    <xf numFmtId="0" fontId="9" fillId="6" borderId="13" xfId="0" applyFont="1" applyFill="1" applyBorder="1" applyAlignment="1">
      <alignment horizontal="center" vertical="center"/>
    </xf>
    <xf numFmtId="0" fontId="9" fillId="6" borderId="13" xfId="0" applyFont="1" applyFill="1" applyBorder="1" applyAlignment="1">
      <alignment horizontal="center" vertical="center" wrapText="1"/>
    </xf>
    <xf numFmtId="164" fontId="9" fillId="6" borderId="13" xfId="0" applyNumberFormat="1" applyFont="1" applyFill="1" applyBorder="1" applyAlignment="1">
      <alignment horizontal="center" vertical="center" wrapText="1"/>
    </xf>
    <xf numFmtId="1" fontId="9" fillId="6" borderId="0" xfId="0" applyNumberFormat="1" applyFont="1" applyFill="1" applyAlignment="1">
      <alignment horizontal="center" vertical="center"/>
    </xf>
    <xf numFmtId="164" fontId="9" fillId="6" borderId="11" xfId="0" applyNumberFormat="1" applyFont="1" applyFill="1" applyBorder="1" applyAlignment="1">
      <alignment horizontal="center" vertical="center" wrapText="1"/>
    </xf>
    <xf numFmtId="1" fontId="9" fillId="6" borderId="18" xfId="0" applyNumberFormat="1" applyFont="1" applyFill="1" applyBorder="1" applyAlignment="1">
      <alignment horizontal="center" vertical="center"/>
    </xf>
    <xf numFmtId="164" fontId="16" fillId="8" borderId="13" xfId="0" applyNumberFormat="1" applyFont="1" applyFill="1" applyBorder="1" applyAlignment="1">
      <alignment horizontal="center" vertical="center"/>
    </xf>
    <xf numFmtId="1" fontId="15" fillId="0" borderId="0" xfId="0" applyNumberFormat="1" applyFont="1" applyProtection="1">
      <protection locked="0"/>
    </xf>
    <xf numFmtId="164" fontId="15" fillId="0" borderId="13" xfId="0" applyNumberFormat="1" applyFont="1" applyBorder="1" applyProtection="1">
      <protection locked="0"/>
    </xf>
    <xf numFmtId="0" fontId="15" fillId="0" borderId="13" xfId="0" applyFont="1" applyBorder="1" applyProtection="1">
      <protection locked="0"/>
    </xf>
    <xf numFmtId="1" fontId="0" fillId="0" borderId="0" xfId="0" applyNumberFormat="1" applyProtection="1">
      <protection locked="0"/>
    </xf>
    <xf numFmtId="164" fontId="9" fillId="6" borderId="13" xfId="0" applyNumberFormat="1" applyFont="1" applyFill="1" applyBorder="1" applyAlignment="1">
      <alignment horizontal="center" wrapText="1"/>
    </xf>
    <xf numFmtId="0" fontId="9" fillId="9" borderId="10" xfId="0" applyFont="1" applyFill="1" applyBorder="1" applyAlignment="1">
      <alignment horizontal="center" vertical="center" wrapText="1"/>
    </xf>
    <xf numFmtId="0" fontId="9" fillId="10" borderId="10" xfId="0" applyFont="1" applyFill="1" applyBorder="1" applyAlignment="1">
      <alignment horizontal="center" vertical="center" wrapText="1"/>
    </xf>
    <xf numFmtId="14" fontId="9" fillId="9" borderId="16" xfId="0" applyNumberFormat="1" applyFont="1" applyFill="1" applyBorder="1" applyAlignment="1">
      <alignment horizontal="center" vertical="center" wrapText="1"/>
    </xf>
    <xf numFmtId="0" fontId="9" fillId="9" borderId="10" xfId="0" applyFont="1" applyFill="1" applyBorder="1" applyAlignment="1">
      <alignment horizontal="center" vertical="center"/>
    </xf>
    <xf numFmtId="0" fontId="9" fillId="6" borderId="10" xfId="0" applyFont="1" applyFill="1" applyBorder="1" applyAlignment="1">
      <alignment horizontal="center" vertical="center"/>
    </xf>
    <xf numFmtId="14" fontId="5" fillId="6" borderId="10" xfId="0" applyNumberFormat="1" applyFont="1" applyFill="1" applyBorder="1" applyAlignment="1">
      <alignment horizontal="center" vertical="center" wrapText="1"/>
    </xf>
    <xf numFmtId="164" fontId="0" fillId="0" borderId="13" xfId="0" applyNumberFormat="1" applyBorder="1" applyAlignment="1" applyProtection="1">
      <alignment horizontal="center" vertical="center"/>
      <protection locked="0"/>
    </xf>
    <xf numFmtId="1" fontId="16" fillId="0" borderId="0" xfId="0" applyNumberFormat="1" applyFont="1" applyAlignment="1" applyProtection="1">
      <alignment horizontal="center" vertical="center"/>
      <protection locked="0"/>
    </xf>
    <xf numFmtId="164" fontId="16" fillId="11" borderId="0" xfId="0" applyNumberFormat="1" applyFont="1" applyFill="1" applyAlignment="1">
      <alignment horizontal="center" vertical="center"/>
    </xf>
    <xf numFmtId="164" fontId="16" fillId="8" borderId="0" xfId="0" applyNumberFormat="1" applyFont="1" applyFill="1" applyAlignment="1">
      <alignment horizontal="center" vertical="center"/>
    </xf>
    <xf numFmtId="0" fontId="9" fillId="6" borderId="10" xfId="0" applyFont="1" applyFill="1" applyBorder="1" applyAlignment="1">
      <alignment horizontal="center" vertical="center" wrapText="1"/>
    </xf>
    <xf numFmtId="164" fontId="9" fillId="6" borderId="14" xfId="0" applyNumberFormat="1" applyFont="1" applyFill="1" applyBorder="1" applyAlignment="1">
      <alignment horizontal="center" vertical="center"/>
    </xf>
    <xf numFmtId="10" fontId="9" fillId="12" borderId="12" xfId="1" applyNumberFormat="1" applyFont="1" applyFill="1" applyBorder="1" applyAlignment="1">
      <alignment horizontal="center" vertical="center"/>
    </xf>
    <xf numFmtId="0" fontId="20" fillId="0" borderId="1" xfId="0" applyFont="1" applyBorder="1"/>
    <xf numFmtId="0" fontId="20" fillId="0" borderId="4" xfId="0" applyFont="1" applyBorder="1"/>
    <xf numFmtId="0" fontId="20" fillId="0" borderId="2" xfId="0" applyFont="1" applyBorder="1" applyAlignment="1">
      <alignment horizontal="left"/>
    </xf>
    <xf numFmtId="0" fontId="20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20" fillId="0" borderId="5" xfId="0" applyFont="1" applyBorder="1" applyAlignment="1">
      <alignment horizontal="left"/>
    </xf>
    <xf numFmtId="0" fontId="20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0" fillId="0" borderId="0" xfId="0" applyAlignment="1">
      <alignment horizontal="left" vertical="top" wrapText="1"/>
    </xf>
    <xf numFmtId="0" fontId="21" fillId="0" borderId="20" xfId="0" applyFont="1" applyBorder="1" applyAlignment="1">
      <alignment horizontal="center"/>
    </xf>
    <xf numFmtId="0" fontId="21" fillId="0" borderId="0" xfId="0" applyFont="1" applyAlignment="1">
      <alignment horizontal="center" vertical="center" textRotation="90"/>
    </xf>
    <xf numFmtId="0" fontId="21" fillId="0" borderId="15" xfId="0" applyFont="1" applyBorder="1" applyAlignment="1">
      <alignment horizontal="center" vertical="center" textRotation="90"/>
    </xf>
    <xf numFmtId="0" fontId="2" fillId="5" borderId="14" xfId="0" applyFont="1" applyFill="1" applyBorder="1" applyAlignment="1">
      <alignment horizontal="center"/>
    </xf>
    <xf numFmtId="0" fontId="2" fillId="5" borderId="12" xfId="0" applyFont="1" applyFill="1" applyBorder="1" applyAlignment="1">
      <alignment horizontal="center"/>
    </xf>
    <xf numFmtId="164" fontId="2" fillId="5" borderId="14" xfId="0" applyNumberFormat="1" applyFont="1" applyFill="1" applyBorder="1" applyAlignment="1">
      <alignment horizontal="center"/>
    </xf>
    <xf numFmtId="164" fontId="2" fillId="5" borderId="12" xfId="0" applyNumberFormat="1" applyFont="1" applyFill="1" applyBorder="1" applyAlignment="1">
      <alignment horizontal="center"/>
    </xf>
    <xf numFmtId="164" fontId="2" fillId="5" borderId="13" xfId="0" applyNumberFormat="1" applyFont="1" applyFill="1" applyBorder="1" applyAlignment="1">
      <alignment horizontal="center"/>
    </xf>
    <xf numFmtId="164" fontId="2" fillId="5" borderId="0" xfId="0" applyNumberFormat="1" applyFont="1" applyFill="1" applyAlignment="1">
      <alignment horizontal="center"/>
    </xf>
    <xf numFmtId="164" fontId="2" fillId="5" borderId="18" xfId="0" applyNumberFormat="1" applyFont="1" applyFill="1" applyBorder="1" applyAlignment="1">
      <alignment horizontal="center"/>
    </xf>
    <xf numFmtId="0" fontId="2" fillId="5" borderId="13" xfId="0" applyFont="1" applyFill="1" applyBorder="1" applyAlignment="1">
      <alignment horizontal="center"/>
    </xf>
    <xf numFmtId="0" fontId="2" fillId="5" borderId="0" xfId="0" applyFont="1" applyFill="1" applyAlignment="1">
      <alignment horizontal="center"/>
    </xf>
    <xf numFmtId="0" fontId="2" fillId="5" borderId="18" xfId="0" applyFont="1" applyFill="1" applyBorder="1" applyAlignment="1">
      <alignment horizontal="center"/>
    </xf>
  </cellXfs>
  <cellStyles count="3">
    <cellStyle name="Excel Built-in Normal" xfId="2" xr:uid="{00000000-0005-0000-0000-000000000000}"/>
    <cellStyle name="Prozent" xfId="1" builtinId="5"/>
    <cellStyle name="Standard" xfId="0" builtinId="0"/>
  </cellStyles>
  <dxfs count="95">
    <dxf>
      <font>
        <strike val="0"/>
        <outline val="0"/>
        <shadow val="0"/>
        <u val="none"/>
        <vertAlign val="baseline"/>
        <color auto="1"/>
        <name val="Calibri"/>
        <scheme val="minor"/>
      </font>
    </dxf>
    <dxf>
      <font>
        <strike val="0"/>
        <outline val="0"/>
        <shadow val="0"/>
        <u val="none"/>
        <vertAlign val="baseline"/>
        <color auto="1"/>
        <name val="Calibri"/>
        <scheme val="minor"/>
      </font>
      <border diagonalUp="0" diagonalDown="0">
        <left style="thin">
          <color indexed="64"/>
        </left>
        <right/>
        <top/>
        <bottom/>
        <vertical/>
        <horizontal/>
      </border>
    </dxf>
    <dxf>
      <font>
        <strike val="0"/>
        <outline val="0"/>
        <shadow val="0"/>
        <u val="none"/>
        <vertAlign val="baseline"/>
        <color auto="1"/>
        <name val="Calibri"/>
        <scheme val="minor"/>
      </font>
      <numFmt numFmtId="164" formatCode="0.0"/>
    </dxf>
    <dxf>
      <font>
        <i/>
        <strike val="0"/>
        <outline val="0"/>
        <shadow val="0"/>
        <u val="none"/>
        <vertAlign val="baseline"/>
        <color auto="1"/>
        <name val="Calibri"/>
        <scheme val="minor"/>
      </font>
      <numFmt numFmtId="164" formatCode="0.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  <name val="Calibri"/>
        <scheme val="minor"/>
      </font>
      <numFmt numFmtId="1" formatCode="0"/>
      <alignment horizontal="center" textRotation="0" indent="0" justifyLastLine="0" shrinkToFit="0" readingOrder="0"/>
    </dxf>
    <dxf>
      <font>
        <strike val="0"/>
        <outline val="0"/>
        <shadow val="0"/>
        <u val="none"/>
        <vertAlign val="baseline"/>
        <color auto="1"/>
        <name val="Calibri"/>
        <scheme val="minor"/>
      </font>
      <numFmt numFmtId="164" formatCode="0.0"/>
      <alignment horizontal="center" textRotation="0" indent="0" justifyLastLine="0" shrinkToFit="0" readingOrder="0"/>
    </dxf>
    <dxf>
      <font>
        <strike val="0"/>
        <outline val="0"/>
        <shadow val="0"/>
        <u val="none"/>
        <vertAlign val="baseline"/>
        <color auto="1"/>
        <name val="Calibri"/>
        <scheme val="minor"/>
      </font>
      <numFmt numFmtId="1" formatCode="0"/>
    </dxf>
    <dxf>
      <font>
        <strike val="0"/>
        <outline val="0"/>
        <shadow val="0"/>
        <u val="none"/>
        <vertAlign val="baseline"/>
        <color auto="1"/>
        <name val="Calibri"/>
        <scheme val="minor"/>
      </font>
      <numFmt numFmtId="164" formatCode="0.0"/>
    </dxf>
    <dxf>
      <font>
        <strike val="0"/>
        <outline val="0"/>
        <shadow val="0"/>
        <u val="none"/>
        <vertAlign val="baseline"/>
        <color auto="1"/>
        <name val="Calibri"/>
        <scheme val="minor"/>
      </font>
      <numFmt numFmtId="1" formatCode="0"/>
    </dxf>
    <dxf>
      <font>
        <strike val="0"/>
        <outline val="0"/>
        <shadow val="0"/>
        <u val="none"/>
        <vertAlign val="baseline"/>
        <color auto="1"/>
        <name val="Calibri"/>
        <scheme val="minor"/>
      </font>
      <numFmt numFmtId="164" formatCode="0.0"/>
    </dxf>
    <dxf>
      <font>
        <strike val="0"/>
        <outline val="0"/>
        <shadow val="0"/>
        <u val="none"/>
        <vertAlign val="baseline"/>
        <color auto="1"/>
        <name val="Calibri"/>
        <scheme val="minor"/>
      </font>
      <numFmt numFmtId="1" formatCode="0"/>
    </dxf>
    <dxf>
      <font>
        <strike val="0"/>
        <outline val="0"/>
        <shadow val="0"/>
        <u val="none"/>
        <vertAlign val="baseline"/>
        <color auto="1"/>
        <name val="Calibri"/>
        <scheme val="minor"/>
      </font>
      <numFmt numFmtId="164" formatCode="0.0"/>
      <border diagonalUp="0" diagonalDown="0">
        <left style="thin">
          <color indexed="64"/>
        </left>
        <right/>
        <top/>
        <bottom/>
        <vertical/>
        <horizontal/>
      </border>
    </dxf>
    <dxf>
      <font>
        <strike val="0"/>
        <outline val="0"/>
        <shadow val="0"/>
        <u val="none"/>
        <vertAlign val="baseline"/>
        <color auto="1"/>
        <name val="Calibri"/>
        <scheme val="minor"/>
      </font>
      <numFmt numFmtId="1" formatCode="0"/>
      <alignment horizont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  <name val="Calibri"/>
        <scheme val="minor"/>
      </font>
      <numFmt numFmtId="164" formatCode="0.0"/>
      <alignment horizontal="center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strike val="0"/>
        <outline val="0"/>
        <shadow val="0"/>
        <u val="none"/>
        <vertAlign val="baseline"/>
        <color auto="1"/>
        <name val="Calibri"/>
        <scheme val="minor"/>
      </font>
      <numFmt numFmtId="19" formatCode="dd/mm/yyyy"/>
    </dxf>
    <dxf>
      <font>
        <strike val="0"/>
        <outline val="0"/>
        <shadow val="0"/>
        <u val="none"/>
        <vertAlign val="baseline"/>
        <color auto="1"/>
        <name val="Calibri"/>
        <scheme val="minor"/>
      </font>
    </dxf>
    <dxf>
      <font>
        <strike val="0"/>
        <outline val="0"/>
        <shadow val="0"/>
        <u val="none"/>
        <vertAlign val="baseline"/>
        <color auto="1"/>
        <name val="Calibri"/>
        <scheme val="minor"/>
      </font>
    </dxf>
    <dxf>
      <font>
        <strike val="0"/>
        <outline val="0"/>
        <shadow val="0"/>
        <u val="none"/>
        <vertAlign val="baseline"/>
        <color auto="1"/>
        <name val="Calibri"/>
        <scheme val="minor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  <name val="Calibri"/>
        <scheme val="minor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  <name val="Calibri"/>
        <scheme val="minor"/>
      </font>
      <numFmt numFmtId="19" formatCode="dd/mm/yyyy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4"/>
        </patternFill>
      </fill>
      <alignment horizontal="center" vertical="center" textRotation="0" indent="0" justifyLastLine="0" shrinkToFit="0" readingOrder="0"/>
    </dxf>
    <dxf>
      <border diagonalUp="0" diagonalDown="0">
        <left style="thin">
          <color indexed="64"/>
        </left>
        <right/>
        <top/>
        <bottom/>
        <vertical/>
        <horizontal/>
      </border>
    </dxf>
    <dxf>
      <numFmt numFmtId="164" formatCode="0.0"/>
    </dxf>
    <dxf>
      <font>
        <i/>
        <color auto="1"/>
      </font>
      <numFmt numFmtId="164" formatCode="0.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numFmt numFmtId="1" formatCode="0"/>
      <alignment horizontal="center" textRotation="0" indent="0" justifyLastLine="0" shrinkToFit="0" readingOrder="0"/>
    </dxf>
    <dxf>
      <numFmt numFmtId="164" formatCode="0.0"/>
      <alignment horizontal="center" textRotation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numFmt numFmtId="1" formatCode="0"/>
      <alignment horizontal="center" textRotation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numFmt numFmtId="164" formatCode="0.0"/>
      <alignment horizontal="center" textRotation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numFmt numFmtId="1" formatCode="0"/>
    </dxf>
    <dxf>
      <numFmt numFmtId="164" formatCode="0.0"/>
      <border diagonalUp="0" diagonalDown="0">
        <left style="thin">
          <color indexed="64"/>
        </left>
        <right/>
        <top/>
        <bottom/>
        <vertical/>
        <horizontal/>
      </border>
    </dxf>
    <dxf>
      <numFmt numFmtId="1" formatCode="0"/>
    </dxf>
    <dxf>
      <numFmt numFmtId="164" formatCode="0.0"/>
      <border diagonalUp="0" diagonalDown="0">
        <left style="thin">
          <color indexed="64"/>
        </left>
        <right/>
        <top/>
        <bottom/>
        <vertical/>
        <horizontal/>
      </border>
    </dxf>
    <dxf>
      <numFmt numFmtId="1" formatCode="0"/>
    </dxf>
    <dxf>
      <numFmt numFmtId="164" formatCode="0.0"/>
      <border diagonalUp="0" diagonalDown="0">
        <left style="thin">
          <color indexed="64"/>
        </left>
        <right/>
        <top/>
        <bottom/>
        <vertical/>
        <horizontal/>
      </border>
    </dxf>
    <dxf>
      <numFmt numFmtId="19" formatCode="dd/mm/yyyy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numFmt numFmtId="19" formatCode="dd/mm/yyyy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4"/>
        </patternFill>
      </fill>
      <alignment horizontal="center" vertical="center" textRotation="0" indent="0" justifyLastLine="0" shrinkToFit="0" readingOrder="0"/>
    </dxf>
    <dxf>
      <border diagonalUp="0" diagonalDown="0">
        <left style="thin">
          <color indexed="64"/>
        </left>
        <right/>
        <top/>
        <bottom/>
        <vertical/>
        <horizontal/>
      </border>
    </dxf>
    <dxf>
      <numFmt numFmtId="164" formatCode="0.0"/>
      <alignment horizontal="center" textRotation="0" indent="0" justifyLastLine="0" shrinkToFit="0" readingOrder="0"/>
    </dxf>
    <dxf>
      <font>
        <i/>
        <color auto="1"/>
      </font>
      <numFmt numFmtId="164" formatCode="0.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  <protection locked="0" hidden="0"/>
    </dxf>
    <dxf>
      <numFmt numFmtId="1" formatCode="0"/>
      <alignment horizontal="center" textRotation="0" indent="0" justifyLastLine="0" shrinkToFit="0" readingOrder="0"/>
    </dxf>
    <dxf>
      <numFmt numFmtId="164" formatCode="0.0"/>
      <alignment horizontal="center" textRotation="0" indent="0" justifyLastLine="0" shrinkToFit="0" readingOrder="0"/>
    </dxf>
    <dxf>
      <numFmt numFmtId="1" formatCode="0"/>
      <alignment horizontal="center" textRotation="0" indent="0" justifyLastLine="0" shrinkToFit="0" readingOrder="0"/>
    </dxf>
    <dxf>
      <numFmt numFmtId="164" formatCode="0.0"/>
      <alignment horizontal="center" textRotation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numFmt numFmtId="1" formatCode="0"/>
    </dxf>
    <dxf>
      <numFmt numFmtId="164" formatCode="0.0"/>
      <border diagonalUp="0" diagonalDown="0">
        <left style="thin">
          <color indexed="64"/>
        </left>
        <right/>
        <top/>
        <bottom/>
        <vertical/>
        <horizontal/>
      </border>
    </dxf>
    <dxf>
      <numFmt numFmtId="1" formatCode="0"/>
    </dxf>
    <dxf>
      <numFmt numFmtId="164" formatCode="0.0"/>
      <border diagonalUp="0" diagonalDown="0">
        <left style="thin">
          <color indexed="64"/>
        </left>
        <right/>
        <top/>
        <bottom/>
        <vertical/>
        <horizontal/>
      </border>
    </dxf>
    <dxf>
      <border diagonalUp="0" diagonalDown="0">
        <left style="thin">
          <color indexed="64"/>
        </left>
        <right/>
        <top/>
        <bottom/>
        <vertical/>
        <horizontal/>
      </border>
    </dxf>
    <dxf>
      <numFmt numFmtId="1" formatCode="0"/>
    </dxf>
    <dxf>
      <numFmt numFmtId="164" formatCode="0.0"/>
      <border diagonalUp="0" diagonalDown="0">
        <left style="thin">
          <color indexed="64"/>
        </left>
        <right/>
        <top/>
        <bottom/>
        <vertical/>
        <horizontal/>
      </border>
    </dxf>
    <dxf>
      <numFmt numFmtId="19" formatCode="dd/mm/yyyy"/>
    </dxf>
    <dxf>
      <alignment horizontal="left" textRotation="0" indent="0" justifyLastLine="0" shrinkToFit="0" readingOrder="0"/>
    </dxf>
    <dxf>
      <alignment horizontal="left" textRotation="0" indent="0" justifyLastLine="0" shrinkToFit="0" readingOrder="0"/>
    </dxf>
    <dxf>
      <numFmt numFmtId="19" formatCode="dd/mm/yyyy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4"/>
        </patternFill>
      </fill>
      <alignment horizontal="center" vertical="center" textRotation="0" indent="0" justifyLastLine="0" shrinkToFit="0" readingOrder="0"/>
    </dxf>
    <dxf>
      <numFmt numFmtId="30" formatCode="@"/>
    </dxf>
    <dxf>
      <border diagonalUp="0" diagonalDown="0">
        <left style="thin">
          <color indexed="64"/>
        </left>
        <right/>
        <top/>
        <bottom/>
        <vertical/>
        <horizontal/>
      </border>
    </dxf>
    <dxf>
      <numFmt numFmtId="164" formatCode="0.0"/>
    </dxf>
    <dxf>
      <numFmt numFmtId="164" formatCode="0.0"/>
      <border diagonalUp="0" diagonalDown="0">
        <left style="thin">
          <color indexed="64"/>
        </left>
        <right/>
        <top/>
        <bottom/>
        <vertical/>
        <horizontal/>
      </border>
      <protection locked="0" hidden="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  <border diagonalUp="0" diagonalDown="0">
        <left style="thin">
          <color indexed="64"/>
        </left>
        <right/>
        <top/>
        <bottom/>
        <vertical/>
        <horizontal/>
      </border>
    </dxf>
    <dxf>
      <numFmt numFmtId="164" formatCode="0.0"/>
      <border diagonalUp="0" diagonalDown="0">
        <left style="thin">
          <color indexed="64"/>
        </left>
        <right/>
        <top/>
        <bottom/>
        <vertical/>
        <horizontal/>
      </border>
    </dxf>
    <dxf>
      <numFmt numFmtId="1" formatCode="0"/>
    </dxf>
    <dxf>
      <numFmt numFmtId="164" formatCode="0.0"/>
      <border diagonalUp="0" diagonalDown="0">
        <left style="thin">
          <color indexed="64"/>
        </left>
        <right/>
        <top/>
        <bottom/>
        <vertical/>
        <horizontal/>
      </border>
    </dxf>
    <dxf>
      <numFmt numFmtId="19" formatCode="dd/mm/yyyy"/>
    </dxf>
    <dxf>
      <alignment horizontal="left" textRotation="0" indent="0" justifyLastLine="0" shrinkToFit="0" readingOrder="0"/>
    </dxf>
    <dxf>
      <alignment horizontal="left" textRotation="0" indent="0" justifyLastLine="0" shrinkToFit="0" readingOrder="0"/>
    </dxf>
    <dxf>
      <numFmt numFmtId="19" formatCode="dd/mm/yyyy"/>
      <alignment horizontal="center" textRotation="0" indent="0" justifyLastLine="0" shrinkToFit="0" readingOrder="0"/>
    </dxf>
    <dxf>
      <font>
        <strike val="0"/>
        <outline val="0"/>
        <shadow val="0"/>
        <u val="none"/>
        <vertAlign val="baseline"/>
        <color auto="1"/>
        <name val="Calibri"/>
        <scheme val="minor"/>
      </font>
      <alignment horizontal="center" vertical="center" textRotation="0" indent="0" justifyLastLine="0" shrinkToFit="0" readingOrder="0"/>
    </dxf>
    <dxf>
      <numFmt numFmtId="164" formatCode="0.0"/>
      <alignment horizontal="center" textRotation="0" wrapText="0" indent="0" justifyLastLine="0" shrinkToFit="0" readingOrder="0"/>
    </dxf>
    <dxf>
      <numFmt numFmtId="164" formatCode="0.0"/>
      <alignment horizontal="center" vertical="bottom" textRotation="0" wrapText="0" indent="0" justifyLastLine="0" shrinkToFit="0" readingOrder="0"/>
    </dxf>
    <dxf>
      <numFmt numFmtId="164" formatCode="0.0"/>
      <alignment horizontal="center" textRotation="0" wrapText="0" indent="0" justifyLastLine="0" shrinkToFit="0" readingOrder="0"/>
    </dxf>
    <dxf>
      <numFmt numFmtId="164" formatCode="0.0"/>
      <alignment horizontal="center" textRotation="0" wrapText="0" indent="0" justifyLastLine="0" shrinkToFit="0" readingOrder="0"/>
      <border diagonalUp="0" diagonalDown="0" outline="0">
        <left/>
        <right/>
        <top style="thin">
          <color auto="1"/>
        </top>
        <bottom style="thin">
          <color auto="1"/>
        </bottom>
      </border>
    </dxf>
    <dxf>
      <numFmt numFmtId="164" formatCode="0.0"/>
      <alignment horizontal="center" textRotation="0" wrapText="0" indent="0" justifyLastLine="0" shrinkToFit="0" readingOrder="0"/>
    </dxf>
    <dxf>
      <numFmt numFmtId="164" formatCode="0.0"/>
      <alignment horizontal="center" textRotation="0" wrapText="0" indent="0" justifyLastLine="0" shrinkToFit="0" readingOrder="0"/>
      <border diagonalUp="0" diagonalDown="0" outline="0">
        <left/>
        <right/>
        <top style="thin">
          <color auto="1"/>
        </top>
        <bottom style="thin">
          <color auto="1"/>
        </bottom>
      </border>
    </dxf>
    <dxf>
      <numFmt numFmtId="164" formatCode="0.0"/>
      <alignment horizontal="center" textRotation="0" wrapText="0" indent="0" justifyLastLine="0" shrinkToFit="0" readingOrder="0"/>
    </dxf>
    <dxf>
      <numFmt numFmtId="164" formatCode="0.0"/>
      <alignment horizontal="center" textRotation="0" wrapText="0" indent="0" justifyLastLine="0" shrinkToFit="0" readingOrder="0"/>
      <border diagonalUp="0" diagonalDown="0" outline="0">
        <left/>
        <right/>
        <top style="thin">
          <color auto="1"/>
        </top>
        <bottom style="thin">
          <color auto="1"/>
        </bottom>
      </border>
    </dxf>
    <dxf>
      <numFmt numFmtId="164" formatCode="0.0"/>
      <alignment horizontal="center" textRotation="0" wrapText="0" indent="0" justifyLastLine="0" shrinkToFit="0" readingOrder="0"/>
    </dxf>
    <dxf>
      <numFmt numFmtId="164" formatCode="0.0"/>
      <alignment horizontal="center" textRotation="0" wrapText="0" indent="0" justifyLastLine="0" shrinkToFit="0" readingOrder="0"/>
      <border diagonalUp="0" diagonalDown="0" outline="0">
        <left/>
        <right/>
        <top style="thin">
          <color auto="1"/>
        </top>
        <bottom style="thin">
          <color auto="1"/>
        </bottom>
      </border>
    </dxf>
    <dxf>
      <alignment horizontal="center" textRotation="0" indent="0" justifyLastLine="0" shrinkToFit="0" readingOrder="0"/>
    </dxf>
    <dxf>
      <numFmt numFmtId="164" formatCode="0.0"/>
      <alignment horizontal="center" textRotation="0" indent="0" justifyLastLine="0" shrinkToFit="0" readingOrder="0"/>
      <border diagonalUp="0" diagonalDown="0" outline="0">
        <left style="thin">
          <color indexed="64"/>
        </left>
        <right/>
        <top style="thin">
          <color auto="1"/>
        </top>
        <bottom style="thin">
          <color auto="1"/>
        </bottom>
      </border>
    </dxf>
    <dxf>
      <alignment horizontal="center" vertical="center" textRotation="0" wrapText="0" indent="0" justifyLastLine="0" shrinkToFit="0" readingOrder="0"/>
    </dxf>
    <dxf>
      <numFmt numFmtId="19" formatCode="dd/mm/yyyy"/>
      <alignment horizontal="center" textRotation="0" indent="0" justifyLastLine="0" shrinkToFit="0" readingOrder="0"/>
    </dxf>
    <dxf>
      <alignment horizontal="center" textRotation="0" indent="0" justifyLastLine="0" shrinkToFit="0" readingOrder="0"/>
    </dxf>
    <dxf>
      <numFmt numFmtId="19" formatCode="dd/mm/yyyy"/>
      <alignment horizontal="center" textRotation="0" indent="0" justifyLastLine="0" shrinkToFit="0" readingOrder="0"/>
    </dxf>
    <dxf>
      <border outline="0">
        <top style="thin">
          <color theme="4" tint="0.39997558519241921"/>
        </top>
      </border>
    </dxf>
    <dxf>
      <border outline="0">
        <bottom style="thin">
          <color theme="4" tint="0.39997558519241921"/>
        </bottom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4" formatCode="0.00%"/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0000000}" name="Tabelle6" displayName="Tabelle6" ref="A2:W37" totalsRowShown="0" headerRowDxfId="94" headerRowBorderDxfId="93" tableBorderDxfId="92" headerRowCellStyle="Prozent">
  <autoFilter ref="A2:W37" xr:uid="{00000000-0009-0000-0100-000006000000}"/>
  <tableColumns count="23">
    <tableColumn id="1" xr3:uid="{00000000-0010-0000-0000-000001000000}" name="Testdatum_x000a_(mm.dd.jjjj)" dataDxfId="91"/>
    <tableColumn id="2" xr3:uid="{00000000-0010-0000-0000-000002000000}" name="Testort"/>
    <tableColumn id="3" xr3:uid="{00000000-0010-0000-0000-000003000000}" name="Maßnahme_x000a_(zentral/dezentral)" dataDxfId="90"/>
    <tableColumn id="4" xr3:uid="{00000000-0010-0000-0000-000004000000}" name="Name"/>
    <tableColumn id="5" xr3:uid="{00000000-0010-0000-0000-000005000000}" name="Vorname"/>
    <tableColumn id="6" xr3:uid="{00000000-0010-0000-0000-000006000000}" name="Geburtsdatum_x000a_(tt.mm.yyyy)" dataDxfId="89"/>
    <tableColumn id="7" xr3:uid="{00000000-0010-0000-0000-000007000000}" name="Aktivenpass-Nr." dataDxfId="88"/>
    <tableColumn id="8" xr3:uid="{00000000-0010-0000-0000-000008000000}" name="Geschlecht_x000a_(W/M)"/>
    <tableColumn id="9" xr3:uid="{00000000-0010-0000-0000-000009000000}" name="Disziplin_x000a_(Skull/Riemen Bb./Stb.)"/>
    <tableColumn id="10" xr3:uid="{00000000-0010-0000-0000-00000A000000}" name="Gewichtsklasse_x000a_(Leicht/Offen)"/>
    <tableColumn id="11" xr3:uid="{00000000-0010-0000-0000-00000B000000}" name="Kader_x000a_(OK/PK/EK/NK1/NK2/LK)"/>
    <tableColumn id="12" xr3:uid="{00000000-0010-0000-0000-00000C000000}" name="Gewicht_x000a_(kg)" dataDxfId="87"/>
    <tableColumn id="13" xr3:uid="{00000000-0010-0000-0000-00000D000000}" name="Größe _x000a_(cm)" dataDxfId="86"/>
    <tableColumn id="14" xr3:uid="{00000000-0010-0000-0000-00000E000000}" name="(kg)" dataDxfId="85">
      <calculatedColumnFormula>VLOOKUP(CONCATENATE(D3,F3),BZ!A:S,16,FALSE)</calculatedColumnFormula>
    </tableColumn>
    <tableColumn id="15" xr3:uid="{00000000-0010-0000-0000-00000F000000}" name="rel. (%)" dataDxfId="84">
      <calculatedColumnFormula>VLOOKUP(CONCATENATE(D3,F3),BZ!A:S,17,FALSE)</calculatedColumnFormula>
    </tableColumn>
    <tableColumn id="16" xr3:uid="{00000000-0010-0000-0000-000010000000}" name="(kg)2" dataDxfId="83">
      <calculatedColumnFormula>VLOOKUP(CONCATENATE(D3,F3),KB!A:V,19,FALSE)</calculatedColumnFormula>
    </tableColumn>
    <tableColumn id="17" xr3:uid="{00000000-0010-0000-0000-000011000000}" name="rel. (%)3" dataDxfId="82">
      <calculatedColumnFormula>VLOOKUP(CONCATENATE(D3,F3),KB!A:V,20,FALSE)</calculatedColumnFormula>
    </tableColumn>
    <tableColumn id="18" xr3:uid="{00000000-0010-0000-0000-000012000000}" name="(kg)3" dataDxfId="81">
      <calculatedColumnFormula>VLOOKUP(CONCATENATE(D3,F3),US!A:U,18,FALSE)</calculatedColumnFormula>
    </tableColumn>
    <tableColumn id="19" xr3:uid="{00000000-0010-0000-0000-000013000000}" name="rel. (%)4" dataDxfId="80">
      <calculatedColumnFormula>VLOOKUP(CONCATENATE(D3,F3),US!A:U,19,FALSE)</calculatedColumnFormula>
    </tableColumn>
    <tableColumn id="20" xr3:uid="{00000000-0010-0000-0000-000014000000}" name="(kg)4" dataDxfId="79">
      <calculatedColumnFormula>VLOOKUP(CONCATENATE(D3,F3),KH!A:U,18,FALSE)</calculatedColumnFormula>
    </tableColumn>
    <tableColumn id="21" xr3:uid="{00000000-0010-0000-0000-000015000000}" name="rel. (%)5" dataDxfId="78">
      <calculatedColumnFormula>VLOOKUP(CONCATENATE(D3,F3),KH!A:U,19,FALSE)</calculatedColumnFormula>
    </tableColumn>
    <tableColumn id="24" xr3:uid="{00000000-0010-0000-0000-000018000000}" name="Bemerkung" dataDxfId="77"/>
    <tableColumn id="23" xr3:uid="{00000000-0010-0000-0000-000017000000}" name="TAG" dataDxfId="76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Tabelle3" displayName="Tabelle3" ref="B2:S37" totalsRowShown="0" headerRowDxfId="75">
  <tableColumns count="18">
    <tableColumn id="1" xr3:uid="{00000000-0010-0000-0100-000001000000}" name="Testdatum_x000a_(mm.dd.jjjj)" dataDxfId="74">
      <calculatedColumnFormula>Tabelle6[[#This Row],[Testdatum
(mm.dd.jjjj)]]</calculatedColumnFormula>
    </tableColumn>
    <tableColumn id="2" xr3:uid="{00000000-0010-0000-0100-000002000000}" name="Testort" dataDxfId="73">
      <calculatedColumnFormula>Tabelle6[[#This Row],[Testort]]</calculatedColumnFormula>
    </tableColumn>
    <tableColumn id="3" xr3:uid="{00000000-0010-0000-0100-000003000000}" name="Maßnahme_x000a_(zentral/dezentral)" dataDxfId="72">
      <calculatedColumnFormula>Tabelle6[[#This Row],[Maßnahme
(zentral/dezentral)]]</calculatedColumnFormula>
    </tableColumn>
    <tableColumn id="4" xr3:uid="{00000000-0010-0000-0100-000004000000}" name="Name"/>
    <tableColumn id="5" xr3:uid="{00000000-0010-0000-0100-000005000000}" name="Vorname"/>
    <tableColumn id="6" xr3:uid="{00000000-0010-0000-0100-000006000000}" name="Geburtsdatum_x000a_(tt.mm.yyyy)" dataDxfId="71"/>
    <tableColumn id="12" xr3:uid="{00000000-0010-0000-0100-00000C000000}" name="Gewicht _x000a_(kg)" dataDxfId="70"/>
    <tableColumn id="13" xr3:uid="{00000000-0010-0000-0100-00000D000000}" name="Größe_x000a_(cm)" dataDxfId="69"/>
    <tableColumn id="14" xr3:uid="{00000000-0010-0000-0100-00000E000000}" name="Hubhöhe_x000a_(cm) " dataDxfId="68"/>
    <tableColumn id="15" xr3:uid="{00000000-0010-0000-0100-00000F000000}" name="Versuch 1" dataDxfId="67"/>
    <tableColumn id="16" xr3:uid="{00000000-0010-0000-0100-000010000000}" name="Versuch 2" dataDxfId="66"/>
    <tableColumn id="17" xr3:uid="{00000000-0010-0000-0100-000011000000}" name="Versuch 3" dataDxfId="65"/>
    <tableColumn id="18" xr3:uid="{00000000-0010-0000-0100-000012000000}" name="Versuch 4" dataDxfId="64"/>
    <tableColumn id="19" xr3:uid="{00000000-0010-0000-0100-000013000000}" name="Versuch 5" dataDxfId="63"/>
    <tableColumn id="20" xr3:uid="{00000000-0010-0000-0100-000014000000}" name="1 RM_x000a_(kg)" dataDxfId="62"/>
    <tableColumn id="21" xr3:uid="{00000000-0010-0000-0100-000015000000}" name="rel. Zu KG_x000a_(%)" dataDxfId="61">
      <calculatedColumnFormula>P3/H3*100</calculatedColumnFormula>
    </tableColumn>
    <tableColumn id="22" xr3:uid="{00000000-0010-0000-0100-000016000000}" name="Bemerkungen" dataDxfId="60"/>
    <tableColumn id="23" xr3:uid="{00000000-0010-0000-0100-000017000000}" name="TAG" dataDxfId="59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2000000}" name="Tabelle1" displayName="Tabelle1" ref="B2:V37" totalsRowShown="0" headerRowDxfId="58">
  <tableColumns count="21">
    <tableColumn id="1" xr3:uid="{00000000-0010-0000-0200-000001000000}" name="Testdatum_x000a_(mm.dd.jjjj)" dataDxfId="57">
      <calculatedColumnFormula>Tabelle6[[#This Row],[Testdatum
(mm.dd.jjjj)]]</calculatedColumnFormula>
    </tableColumn>
    <tableColumn id="2" xr3:uid="{00000000-0010-0000-0200-000002000000}" name="Testort" dataDxfId="56">
      <calculatedColumnFormula>Tabelle6[[#This Row],[Testort]]</calculatedColumnFormula>
    </tableColumn>
    <tableColumn id="3" xr3:uid="{00000000-0010-0000-0200-000003000000}" name="Maßnahme_x000a_(zentral/dezentral)" dataDxfId="55">
      <calculatedColumnFormula>Tabelle6[[#This Row],[Maßnahme
(zentral/dezentral)]]</calculatedColumnFormula>
    </tableColumn>
    <tableColumn id="4" xr3:uid="{00000000-0010-0000-0200-000004000000}" name="Name"/>
    <tableColumn id="5" xr3:uid="{00000000-0010-0000-0200-000005000000}" name="Vorname"/>
    <tableColumn id="6" xr3:uid="{00000000-0010-0000-0200-000006000000}" name="Geburtsdatum_x000a_(tt.mm.yyyy)" dataDxfId="54"/>
    <tableColumn id="7" xr3:uid="{00000000-0010-0000-0200-000007000000}" name="Gewicht _x000a_(kg)" dataDxfId="53"/>
    <tableColumn id="8" xr3:uid="{00000000-0010-0000-0200-000008000000}" name="Größe_x000a_(cm)" dataDxfId="52"/>
    <tableColumn id="9" xr3:uid="{00000000-0010-0000-0200-000009000000}" name="Beugetiefe_x000a_(cm)" dataDxfId="51"/>
    <tableColumn id="10" xr3:uid="{00000000-0010-0000-0200-00000A000000}" name="Last_x000a_(kg) 1" dataDxfId="50"/>
    <tableColumn id="11" xr3:uid="{00000000-0010-0000-0200-00000B000000}" name="Wdh 1" dataDxfId="49"/>
    <tableColumn id="12" xr3:uid="{00000000-0010-0000-0200-00000C000000}" name="Last_x000a_(kg) 14" dataDxfId="48"/>
    <tableColumn id="13" xr3:uid="{00000000-0010-0000-0200-00000D000000}" name="Wdh 2" dataDxfId="47"/>
    <tableColumn id="14" xr3:uid="{00000000-0010-0000-0200-00000E000000}" name="Last_x000a_(kg) 13" dataDxfId="46"/>
    <tableColumn id="15" xr3:uid="{00000000-0010-0000-0200-00000F000000}" name="Wdh (1-5) 3" dataDxfId="45"/>
    <tableColumn id="16" xr3:uid="{00000000-0010-0000-0200-000010000000}" name="Last_x000a_(kg) 12" dataDxfId="44"/>
    <tableColumn id="17" xr3:uid="{00000000-0010-0000-0200-000011000000}" name="Wdh (1-5) 4" dataDxfId="43"/>
    <tableColumn id="18" xr3:uid="{00000000-0010-0000-0200-000012000000}" name="1 RM_x000a_(kg)" dataDxfId="42">
      <calculatedColumnFormula>IF(P3=5,Z3,X3)</calculatedColumnFormula>
    </tableColumn>
    <tableColumn id="19" xr3:uid="{00000000-0010-0000-0200-000013000000}" name="rel. Zu KG_x000a_(%)" dataDxfId="41">
      <calculatedColumnFormula>S3/H3*100</calculatedColumnFormula>
    </tableColumn>
    <tableColumn id="20" xr3:uid="{00000000-0010-0000-0200-000014000000}" name="Bemerkungen" dataDxfId="40"/>
    <tableColumn id="21" xr3:uid="{00000000-0010-0000-0200-000015000000}" name="TAG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3000000}" name="Tabelle2" displayName="Tabelle2" ref="B2:U37" totalsRowShown="0" headerRowDxfId="39">
  <tableColumns count="20">
    <tableColumn id="1" xr3:uid="{00000000-0010-0000-0300-000001000000}" name="Testdatum_x000a_(mm.dd.jjjj)" dataDxfId="38">
      <calculatedColumnFormula>Tabelle6[[#This Row],[Testdatum
(mm.dd.jjjj)]]</calculatedColumnFormula>
    </tableColumn>
    <tableColumn id="2" xr3:uid="{00000000-0010-0000-0300-000002000000}" name="Testort" dataDxfId="37">
      <calculatedColumnFormula>Tabelle6[[#This Row],[Testort]]</calculatedColumnFormula>
    </tableColumn>
    <tableColumn id="3" xr3:uid="{00000000-0010-0000-0300-000003000000}" name="Maßnahme_x000a_(zentral/dezentral)" dataDxfId="36">
      <calculatedColumnFormula>Tabelle6[[#This Row],[Maßnahme
(zentral/dezentral)]]</calculatedColumnFormula>
    </tableColumn>
    <tableColumn id="4" xr3:uid="{00000000-0010-0000-0300-000004000000}" name="Name"/>
    <tableColumn id="5" xr3:uid="{00000000-0010-0000-0300-000005000000}" name="Vorname"/>
    <tableColumn id="6" xr3:uid="{00000000-0010-0000-0300-000006000000}" name="Geburtsdatum_x000a_(tt.mm.yyyy)" dataDxfId="35"/>
    <tableColumn id="7" xr3:uid="{00000000-0010-0000-0300-000007000000}" name="Gewicht _x000a_(kg)" dataDxfId="34"/>
    <tableColumn id="8" xr3:uid="{00000000-0010-0000-0300-000008000000}" name="Größe_x000a_(cm)" dataDxfId="33"/>
    <tableColumn id="9" xr3:uid="{00000000-0010-0000-0300-000009000000}" name="Last_x000a_(kg) 1" dataDxfId="32"/>
    <tableColumn id="10" xr3:uid="{00000000-0010-0000-0300-00000A000000}" name="Wdh 1" dataDxfId="31"/>
    <tableColumn id="11" xr3:uid="{00000000-0010-0000-0300-00000B000000}" name="Last_x000a_(kg) 2" dataDxfId="30"/>
    <tableColumn id="12" xr3:uid="{00000000-0010-0000-0300-00000C000000}" name="Wdh 2" dataDxfId="29"/>
    <tableColumn id="13" xr3:uid="{00000000-0010-0000-0300-00000D000000}" name="Last_x000a_(kg) 3" dataDxfId="28"/>
    <tableColumn id="14" xr3:uid="{00000000-0010-0000-0300-00000E000000}" name="Wdh (1-5) 3" dataDxfId="27"/>
    <tableColumn id="15" xr3:uid="{00000000-0010-0000-0300-00000F000000}" name="Last_x000a_(kg) 4" dataDxfId="26"/>
    <tableColumn id="16" xr3:uid="{00000000-0010-0000-0300-000010000000}" name="Wdh (1-5) 4" dataDxfId="25"/>
    <tableColumn id="17" xr3:uid="{00000000-0010-0000-0300-000011000000}" name="1 RM_x000a_(kg)" dataDxfId="24">
      <calculatedColumnFormula>IF(O3=5,Y3,W3)</calculatedColumnFormula>
    </tableColumn>
    <tableColumn id="18" xr3:uid="{00000000-0010-0000-0300-000012000000}" name="rel. Zu KG_x000a_(%)" dataDxfId="23">
      <calculatedColumnFormula>R3/H3*100</calculatedColumnFormula>
    </tableColumn>
    <tableColumn id="19" xr3:uid="{00000000-0010-0000-0300-000013000000}" name="Bemerkungen" dataDxfId="22"/>
    <tableColumn id="20" xr3:uid="{00000000-0010-0000-0300-000014000000}" name="TAG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4000000}" name="Tabelle4" displayName="Tabelle4" ref="B2:U37" totalsRowShown="0" headerRowDxfId="21" dataDxfId="20">
  <tableColumns count="20">
    <tableColumn id="1" xr3:uid="{00000000-0010-0000-0400-000001000000}" name="Testdatum_x000a_(mm.dd.jjjj)" dataDxfId="19">
      <calculatedColumnFormula>Tabelle6[[#This Row],[Testdatum
(mm.dd.jjjj)]]</calculatedColumnFormula>
    </tableColumn>
    <tableColumn id="2" xr3:uid="{00000000-0010-0000-0400-000002000000}" name="Testort" dataDxfId="18">
      <calculatedColumnFormula>Tabelle6[[#This Row],[Testort]]</calculatedColumnFormula>
    </tableColumn>
    <tableColumn id="3" xr3:uid="{00000000-0010-0000-0400-000003000000}" name="Maßnahme_x000a_(zentral/dezentral)" dataDxfId="17">
      <calculatedColumnFormula>Tabelle6[[#This Row],[Maßnahme
(zentral/dezentral)]]</calculatedColumnFormula>
    </tableColumn>
    <tableColumn id="4" xr3:uid="{00000000-0010-0000-0400-000004000000}" name="Name" dataDxfId="16"/>
    <tableColumn id="5" xr3:uid="{00000000-0010-0000-0400-000005000000}" name="Vorname" dataDxfId="15"/>
    <tableColumn id="6" xr3:uid="{00000000-0010-0000-0400-000006000000}" name="Geburtsdatum_x000a_(tt.mm.yyyy)" dataDxfId="14"/>
    <tableColumn id="7" xr3:uid="{00000000-0010-0000-0400-000007000000}" name="Gewicht _x000a_(kg)" dataDxfId="13"/>
    <tableColumn id="8" xr3:uid="{00000000-0010-0000-0400-000008000000}" name="Größe _x000a_(cm)" dataDxfId="12"/>
    <tableColumn id="9" xr3:uid="{00000000-0010-0000-0400-000009000000}" name="Last_x000a_(kg) 1" dataDxfId="11"/>
    <tableColumn id="10" xr3:uid="{00000000-0010-0000-0400-00000A000000}" name="Wdh 1" dataDxfId="10"/>
    <tableColumn id="11" xr3:uid="{00000000-0010-0000-0400-00000B000000}" name="Last_x000a_(kg) 2" dataDxfId="9"/>
    <tableColumn id="12" xr3:uid="{00000000-0010-0000-0400-00000C000000}" name="Wdh 2" dataDxfId="8"/>
    <tableColumn id="13" xr3:uid="{00000000-0010-0000-0400-00000D000000}" name="Last_x000a_(kg) 3" dataDxfId="7"/>
    <tableColumn id="14" xr3:uid="{00000000-0010-0000-0400-00000E000000}" name="Wdh (1-5) 3" dataDxfId="6"/>
    <tableColumn id="15" xr3:uid="{00000000-0010-0000-0400-00000F000000}" name="Last_x000a_(kg) 4" dataDxfId="5"/>
    <tableColumn id="16" xr3:uid="{00000000-0010-0000-0400-000010000000}" name="Wdh (1-5) 4" dataDxfId="4"/>
    <tableColumn id="17" xr3:uid="{00000000-0010-0000-0400-000011000000}" name="1 RM_x000a_(kg)" dataDxfId="3">
      <calculatedColumnFormula>IF(O3=5,Y3,W3)</calculatedColumnFormula>
    </tableColumn>
    <tableColumn id="18" xr3:uid="{00000000-0010-0000-0400-000012000000}" name="rel. Zu KG_x000a_(%)" dataDxfId="2">
      <calculatedColumnFormula>R3/H3*100</calculatedColumnFormula>
    </tableColumn>
    <tableColumn id="19" xr3:uid="{00000000-0010-0000-0400-000013000000}" name="Bemerkungen" dataDxfId="1"/>
    <tableColumn id="20" xr3:uid="{00000000-0010-0000-0400-000014000000}" name="TAG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table" Target="../tables/table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5"/>
  <sheetViews>
    <sheetView workbookViewId="0"/>
  </sheetViews>
  <sheetFormatPr baseColWidth="10" defaultRowHeight="14.5" x14ac:dyDescent="0.35"/>
  <cols>
    <col min="1" max="1" width="20.81640625" customWidth="1"/>
    <col min="2" max="2" width="14.453125" customWidth="1"/>
    <col min="3" max="3" width="26.7265625" customWidth="1"/>
    <col min="4" max="4" width="14.453125" customWidth="1"/>
    <col min="5" max="5" width="26.7265625" customWidth="1"/>
    <col min="6" max="6" width="20.54296875" customWidth="1"/>
    <col min="10" max="10" width="19.54296875" customWidth="1"/>
  </cols>
  <sheetData>
    <row r="1" spans="1:10" ht="15.5" x14ac:dyDescent="0.35">
      <c r="A1" s="1"/>
      <c r="J1" s="1" t="s">
        <v>16</v>
      </c>
    </row>
    <row r="2" spans="1:10" ht="15.5" x14ac:dyDescent="0.35">
      <c r="A2" s="1"/>
    </row>
    <row r="3" spans="1:10" ht="15.5" x14ac:dyDescent="0.35">
      <c r="A3" s="2" t="s">
        <v>17</v>
      </c>
      <c r="B3" s="176" t="s">
        <v>18</v>
      </c>
      <c r="C3" s="176"/>
      <c r="D3" s="176"/>
      <c r="E3" s="176"/>
    </row>
    <row r="4" spans="1:10" ht="15.5" x14ac:dyDescent="0.35">
      <c r="A4" s="1"/>
    </row>
    <row r="5" spans="1:10" ht="15.5" x14ac:dyDescent="0.35">
      <c r="A5" s="1" t="s">
        <v>19</v>
      </c>
      <c r="B5" s="133" t="s">
        <v>20</v>
      </c>
      <c r="C5" s="134"/>
      <c r="D5" s="134"/>
      <c r="E5" s="134"/>
    </row>
    <row r="6" spans="1:10" ht="15.5" x14ac:dyDescent="0.35">
      <c r="A6" s="1"/>
      <c r="B6" s="135" t="s">
        <v>21</v>
      </c>
    </row>
    <row r="7" spans="1:10" ht="15.5" x14ac:dyDescent="0.35">
      <c r="A7" s="1"/>
      <c r="B7" s="135"/>
    </row>
    <row r="8" spans="1:10" ht="15.75" customHeight="1" x14ac:dyDescent="0.35">
      <c r="A8" s="1"/>
      <c r="B8" s="135" t="s">
        <v>22</v>
      </c>
    </row>
    <row r="9" spans="1:10" ht="15.5" x14ac:dyDescent="0.35">
      <c r="A9" s="1"/>
    </row>
    <row r="10" spans="1:10" ht="15.5" x14ac:dyDescent="0.35">
      <c r="A10" s="1"/>
      <c r="B10" s="136" t="s">
        <v>38</v>
      </c>
      <c r="C10" s="4"/>
      <c r="D10" s="4"/>
      <c r="E10" s="4"/>
    </row>
    <row r="11" spans="1:10" ht="15.5" x14ac:dyDescent="0.35">
      <c r="A11" s="1"/>
      <c r="B11" s="136" t="s">
        <v>39</v>
      </c>
      <c r="C11" s="4"/>
      <c r="D11" s="4"/>
      <c r="E11" s="4"/>
    </row>
    <row r="12" spans="1:10" ht="16.5" customHeight="1" x14ac:dyDescent="0.35">
      <c r="B12" s="136" t="s">
        <v>44</v>
      </c>
      <c r="C12" s="4"/>
      <c r="D12" s="4"/>
      <c r="E12" s="4"/>
    </row>
    <row r="13" spans="1:10" x14ac:dyDescent="0.35">
      <c r="B13" s="136" t="s">
        <v>45</v>
      </c>
      <c r="C13" s="4"/>
      <c r="D13" s="4"/>
      <c r="E13" s="4"/>
      <c r="F13" s="4"/>
    </row>
    <row r="14" spans="1:10" ht="15.65" customHeight="1" x14ac:dyDescent="0.35">
      <c r="B14" s="136" t="s">
        <v>98</v>
      </c>
      <c r="C14" s="4"/>
      <c r="D14" s="4"/>
      <c r="E14" s="4"/>
      <c r="F14" s="4"/>
    </row>
    <row r="15" spans="1:10" ht="15.65" customHeight="1" x14ac:dyDescent="0.35">
      <c r="B15" s="136" t="s">
        <v>99</v>
      </c>
      <c r="C15" s="4"/>
      <c r="D15" s="4"/>
      <c r="E15" s="4"/>
      <c r="F15" s="4"/>
    </row>
    <row r="16" spans="1:10" ht="15.65" customHeight="1" x14ac:dyDescent="0.35">
      <c r="F16" s="4"/>
    </row>
    <row r="17" spans="1:10" ht="15.65" customHeight="1" x14ac:dyDescent="0.35">
      <c r="B17" s="136" t="s">
        <v>97</v>
      </c>
      <c r="F17" s="4"/>
    </row>
    <row r="18" spans="1:10" ht="15.65" customHeight="1" x14ac:dyDescent="0.35">
      <c r="B18" s="136" t="s">
        <v>100</v>
      </c>
      <c r="F18" s="4"/>
    </row>
    <row r="19" spans="1:10" ht="15.65" customHeight="1" x14ac:dyDescent="0.35">
      <c r="B19" s="136" t="s">
        <v>96</v>
      </c>
      <c r="C19" s="136"/>
      <c r="F19" s="4"/>
    </row>
    <row r="20" spans="1:10" ht="15.65" customHeight="1" x14ac:dyDescent="0.35">
      <c r="B20" s="3"/>
      <c r="C20" s="4"/>
      <c r="D20" s="4"/>
      <c r="E20" s="4"/>
      <c r="F20" s="4"/>
    </row>
    <row r="21" spans="1:10" ht="15.65" customHeight="1" x14ac:dyDescent="0.35">
      <c r="B21" s="3"/>
      <c r="C21" s="4"/>
      <c r="D21" s="4"/>
      <c r="E21" s="4"/>
      <c r="F21" s="4"/>
    </row>
    <row r="22" spans="1:10" ht="15.5" x14ac:dyDescent="0.35">
      <c r="A22" s="1" t="s">
        <v>23</v>
      </c>
      <c r="B22" s="3" t="s">
        <v>43</v>
      </c>
      <c r="C22" s="4"/>
      <c r="D22" s="4"/>
      <c r="E22" s="4"/>
      <c r="F22" s="4"/>
    </row>
    <row r="23" spans="1:10" ht="16" thickBot="1" x14ac:dyDescent="0.4">
      <c r="A23" s="1"/>
      <c r="B23" s="3"/>
      <c r="C23" s="4"/>
      <c r="D23" s="4"/>
      <c r="E23" s="4"/>
      <c r="F23" s="4"/>
    </row>
    <row r="24" spans="1:10" ht="15.5" x14ac:dyDescent="0.35">
      <c r="A24" s="168" t="s">
        <v>71</v>
      </c>
      <c r="B24" s="170" t="s">
        <v>95</v>
      </c>
      <c r="C24" s="171"/>
      <c r="D24" s="171"/>
      <c r="E24" s="171"/>
      <c r="F24" s="172"/>
    </row>
    <row r="25" spans="1:10" ht="16" thickBot="1" x14ac:dyDescent="0.4">
      <c r="A25" s="169"/>
      <c r="B25" s="173" t="s">
        <v>123</v>
      </c>
      <c r="C25" s="174"/>
      <c r="D25" s="174"/>
      <c r="E25" s="174"/>
      <c r="F25" s="175"/>
    </row>
    <row r="26" spans="1:10" ht="15.5" x14ac:dyDescent="0.35">
      <c r="A26" s="88"/>
      <c r="B26" s="89"/>
      <c r="C26" s="89"/>
      <c r="D26" s="89"/>
      <c r="E26" s="89"/>
    </row>
    <row r="27" spans="1:10" ht="15.5" x14ac:dyDescent="0.35">
      <c r="A27" s="1" t="s">
        <v>24</v>
      </c>
      <c r="B27" t="s">
        <v>25</v>
      </c>
    </row>
    <row r="28" spans="1:10" ht="15" thickBot="1" x14ac:dyDescent="0.4"/>
    <row r="29" spans="1:10" ht="16" thickBot="1" x14ac:dyDescent="0.4">
      <c r="A29" s="5" t="s">
        <v>134</v>
      </c>
      <c r="B29" s="6"/>
      <c r="C29" s="6"/>
      <c r="D29" s="6"/>
      <c r="E29" s="6"/>
      <c r="F29" s="6"/>
      <c r="G29" s="6"/>
      <c r="H29" s="6"/>
      <c r="I29" s="6"/>
      <c r="J29" s="7"/>
    </row>
    <row r="31" spans="1:10" ht="15.5" x14ac:dyDescent="0.35">
      <c r="A31" s="8" t="s">
        <v>26</v>
      </c>
    </row>
    <row r="38" spans="2:2" x14ac:dyDescent="0.35">
      <c r="B38" s="12"/>
    </row>
    <row r="39" spans="2:2" x14ac:dyDescent="0.35">
      <c r="B39" s="12"/>
    </row>
    <row r="40" spans="2:2" x14ac:dyDescent="0.35">
      <c r="B40" s="12"/>
    </row>
    <row r="41" spans="2:2" x14ac:dyDescent="0.35">
      <c r="B41" s="12"/>
    </row>
    <row r="42" spans="2:2" x14ac:dyDescent="0.35">
      <c r="B42" s="12"/>
    </row>
    <row r="43" spans="2:2" x14ac:dyDescent="0.35">
      <c r="B43" s="13"/>
    </row>
    <row r="45" spans="2:2" x14ac:dyDescent="0.35">
      <c r="B45" s="13"/>
    </row>
  </sheetData>
  <mergeCells count="1">
    <mergeCell ref="B3:E3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E41"/>
  <sheetViews>
    <sheetView zoomScale="73" zoomScaleNormal="73" zoomScaleSheetLayoutView="77" workbookViewId="0">
      <selection activeCell="T24" sqref="T24"/>
    </sheetView>
  </sheetViews>
  <sheetFormatPr baseColWidth="10" defaultRowHeight="18.5" x14ac:dyDescent="0.45"/>
  <cols>
    <col min="1" max="1" width="3.453125" customWidth="1"/>
    <col min="2" max="2" width="5.7265625" style="122" customWidth="1"/>
    <col min="3" max="7" width="5.7265625" style="118" customWidth="1"/>
    <col min="8" max="9" width="3.453125" style="118" customWidth="1"/>
    <col min="10" max="15" width="5.7265625" style="118" customWidth="1"/>
    <col min="16" max="16" width="3.453125" customWidth="1"/>
    <col min="17" max="22" width="5.7265625" customWidth="1"/>
    <col min="23" max="24" width="3.453125" customWidth="1"/>
    <col min="25" max="30" width="5.7265625" customWidth="1"/>
  </cols>
  <sheetData>
    <row r="1" spans="1:31" x14ac:dyDescent="0.45">
      <c r="B1" s="177" t="s">
        <v>93</v>
      </c>
      <c r="C1" s="177"/>
      <c r="D1" s="177"/>
      <c r="E1" s="177"/>
      <c r="F1" s="177"/>
      <c r="G1" s="177"/>
      <c r="J1" s="177" t="s">
        <v>93</v>
      </c>
      <c r="K1" s="177"/>
      <c r="L1" s="177"/>
      <c r="M1" s="177"/>
      <c r="N1" s="177"/>
      <c r="O1" s="177"/>
      <c r="Q1" s="177" t="s">
        <v>93</v>
      </c>
      <c r="R1" s="177"/>
      <c r="S1" s="177"/>
      <c r="T1" s="177"/>
      <c r="U1" s="177"/>
      <c r="V1" s="177"/>
      <c r="W1" s="118"/>
      <c r="X1" s="118"/>
      <c r="Y1" s="177" t="s">
        <v>93</v>
      </c>
      <c r="Z1" s="177"/>
      <c r="AA1" s="177"/>
      <c r="AB1" s="177"/>
      <c r="AC1" s="177"/>
      <c r="AD1" s="177"/>
    </row>
    <row r="2" spans="1:31" ht="18.75" customHeight="1" x14ac:dyDescent="0.45">
      <c r="A2" s="178" t="s">
        <v>94</v>
      </c>
      <c r="B2" s="114"/>
      <c r="C2" s="115">
        <v>1</v>
      </c>
      <c r="D2" s="115">
        <v>2</v>
      </c>
      <c r="E2" s="115">
        <v>3</v>
      </c>
      <c r="F2" s="115">
        <v>4</v>
      </c>
      <c r="G2" s="115">
        <v>5</v>
      </c>
      <c r="H2" s="116"/>
      <c r="I2" s="178" t="s">
        <v>94</v>
      </c>
      <c r="J2" s="114"/>
      <c r="K2" s="115">
        <v>1</v>
      </c>
      <c r="L2" s="115">
        <v>2</v>
      </c>
      <c r="M2" s="115">
        <v>3</v>
      </c>
      <c r="N2" s="115">
        <v>4</v>
      </c>
      <c r="O2" s="127">
        <v>5</v>
      </c>
      <c r="P2" s="179" t="s">
        <v>94</v>
      </c>
      <c r="Q2" s="117"/>
      <c r="R2" s="115">
        <v>1</v>
      </c>
      <c r="S2" s="115">
        <v>2</v>
      </c>
      <c r="T2" s="115">
        <v>3</v>
      </c>
      <c r="U2" s="115">
        <v>4</v>
      </c>
      <c r="V2" s="115">
        <v>5</v>
      </c>
      <c r="W2" s="116"/>
      <c r="X2" s="178" t="s">
        <v>94</v>
      </c>
      <c r="Y2" s="114"/>
      <c r="Z2" s="115">
        <v>1</v>
      </c>
      <c r="AA2" s="115">
        <v>2</v>
      </c>
      <c r="AB2" s="115">
        <v>3</v>
      </c>
      <c r="AC2" s="115">
        <v>4</v>
      </c>
      <c r="AD2" s="115">
        <v>5</v>
      </c>
      <c r="AE2" s="113"/>
    </row>
    <row r="3" spans="1:31" x14ac:dyDescent="0.45">
      <c r="A3" s="178"/>
      <c r="B3" s="119">
        <v>40</v>
      </c>
      <c r="C3" s="120">
        <f>B3*1</f>
        <v>40</v>
      </c>
      <c r="D3" s="120">
        <f>B3*1.0286</f>
        <v>41.143999999999998</v>
      </c>
      <c r="E3" s="120">
        <f>B3*1.0589</f>
        <v>42.355999999999995</v>
      </c>
      <c r="F3" s="120">
        <f>B3*1.091</f>
        <v>43.64</v>
      </c>
      <c r="G3" s="120">
        <f>B3*1.1351</f>
        <v>45.403999999999996</v>
      </c>
      <c r="H3" s="116"/>
      <c r="I3" s="178"/>
      <c r="J3" s="119">
        <v>78</v>
      </c>
      <c r="K3" s="120">
        <f>J3*1</f>
        <v>78</v>
      </c>
      <c r="L3" s="120">
        <f>J3*1.0286</f>
        <v>80.230800000000002</v>
      </c>
      <c r="M3" s="120">
        <f>J3*1.0589</f>
        <v>82.594200000000001</v>
      </c>
      <c r="N3" s="120">
        <f>J3*1.091</f>
        <v>85.097999999999999</v>
      </c>
      <c r="O3" s="128">
        <f>J3*1.1351</f>
        <v>88.537800000000004</v>
      </c>
      <c r="P3" s="179"/>
      <c r="Q3" s="119">
        <v>116</v>
      </c>
      <c r="R3" s="120">
        <f>Q3*1</f>
        <v>116</v>
      </c>
      <c r="S3" s="120">
        <f t="shared" ref="S3:S36" si="0">Q3*1.0286</f>
        <v>119.3176</v>
      </c>
      <c r="T3" s="120">
        <f t="shared" ref="T3:T36" si="1">Q3*1.0589</f>
        <v>122.83239999999999</v>
      </c>
      <c r="U3" s="120">
        <f t="shared" ref="U3:U36" si="2">Q3*1.091</f>
        <v>126.556</v>
      </c>
      <c r="V3" s="120">
        <f t="shared" ref="V3:V36" si="3">Q3*1.1351</f>
        <v>131.67160000000001</v>
      </c>
      <c r="W3" s="116"/>
      <c r="X3" s="178"/>
      <c r="Y3" s="119">
        <v>154</v>
      </c>
      <c r="Z3" s="120">
        <f t="shared" ref="Z3:Z36" si="4">Y3*1</f>
        <v>154</v>
      </c>
      <c r="AA3" s="120">
        <f t="shared" ref="AA3:AA36" si="5">Y3*1.0286</f>
        <v>158.40439999999998</v>
      </c>
      <c r="AB3" s="120">
        <f t="shared" ref="AB3:AB36" si="6">Y3*1.0589</f>
        <v>163.07059999999998</v>
      </c>
      <c r="AC3" s="120">
        <f t="shared" ref="AC3:AC36" si="7">Y3*1.091</f>
        <v>168.01399999999998</v>
      </c>
      <c r="AD3" s="120">
        <f t="shared" ref="AD3:AD36" si="8">Y3*1.1351</f>
        <v>174.80539999999999</v>
      </c>
      <c r="AE3" s="113"/>
    </row>
    <row r="4" spans="1:31" x14ac:dyDescent="0.45">
      <c r="A4" s="178"/>
      <c r="B4" s="119">
        <v>41</v>
      </c>
      <c r="C4" s="120">
        <f t="shared" ref="C4:C40" si="9">B4*1</f>
        <v>41</v>
      </c>
      <c r="D4" s="120">
        <f t="shared" ref="D4:D22" si="10">B4*1.0286</f>
        <v>42.172599999999996</v>
      </c>
      <c r="E4" s="120">
        <f t="shared" ref="E4:E22" si="11">B4*1.0589</f>
        <v>43.414899999999996</v>
      </c>
      <c r="F4" s="120">
        <f t="shared" ref="F4:F22" si="12">B4*1.091</f>
        <v>44.731000000000002</v>
      </c>
      <c r="G4" s="120">
        <f t="shared" ref="G4:G22" si="13">B4*1.1351</f>
        <v>46.539099999999998</v>
      </c>
      <c r="H4" s="116"/>
      <c r="I4" s="178"/>
      <c r="J4" s="119">
        <v>79</v>
      </c>
      <c r="K4" s="120">
        <f>J4*1</f>
        <v>79</v>
      </c>
      <c r="L4" s="120">
        <f>J4*1.0286</f>
        <v>81.259399999999999</v>
      </c>
      <c r="M4" s="120">
        <f>J4*1.0589</f>
        <v>83.653099999999995</v>
      </c>
      <c r="N4" s="120">
        <f>J4*1.091</f>
        <v>86.188999999999993</v>
      </c>
      <c r="O4" s="128">
        <f>J4*1.1351</f>
        <v>89.672899999999998</v>
      </c>
      <c r="P4" s="179"/>
      <c r="Q4" s="119">
        <v>117</v>
      </c>
      <c r="R4" s="120">
        <f>Q4*1</f>
        <v>117</v>
      </c>
      <c r="S4" s="120">
        <f t="shared" si="0"/>
        <v>120.3462</v>
      </c>
      <c r="T4" s="120">
        <f t="shared" si="1"/>
        <v>123.8913</v>
      </c>
      <c r="U4" s="120">
        <f t="shared" si="2"/>
        <v>127.64699999999999</v>
      </c>
      <c r="V4" s="120">
        <f t="shared" si="3"/>
        <v>132.80670000000001</v>
      </c>
      <c r="W4" s="116"/>
      <c r="X4" s="178"/>
      <c r="Y4" s="119">
        <v>155</v>
      </c>
      <c r="Z4" s="120">
        <f t="shared" si="4"/>
        <v>155</v>
      </c>
      <c r="AA4" s="120">
        <f t="shared" si="5"/>
        <v>159.43299999999999</v>
      </c>
      <c r="AB4" s="120">
        <f t="shared" si="6"/>
        <v>164.12949999999998</v>
      </c>
      <c r="AC4" s="120">
        <f t="shared" si="7"/>
        <v>169.10499999999999</v>
      </c>
      <c r="AD4" s="120">
        <f t="shared" si="8"/>
        <v>175.94049999999999</v>
      </c>
      <c r="AE4" s="113"/>
    </row>
    <row r="5" spans="1:31" x14ac:dyDescent="0.45">
      <c r="A5" s="178"/>
      <c r="B5" s="119">
        <v>42</v>
      </c>
      <c r="C5" s="120">
        <f t="shared" si="9"/>
        <v>42</v>
      </c>
      <c r="D5" s="120">
        <f t="shared" si="10"/>
        <v>43.2012</v>
      </c>
      <c r="E5" s="120">
        <f t="shared" si="11"/>
        <v>44.473799999999997</v>
      </c>
      <c r="F5" s="120">
        <f t="shared" si="12"/>
        <v>45.821999999999996</v>
      </c>
      <c r="G5" s="120">
        <f t="shared" si="13"/>
        <v>47.674199999999999</v>
      </c>
      <c r="H5" s="116"/>
      <c r="I5" s="178"/>
      <c r="J5" s="119">
        <v>80</v>
      </c>
      <c r="K5" s="120">
        <f t="shared" ref="K5:K40" si="14">J5*1</f>
        <v>80</v>
      </c>
      <c r="L5" s="120">
        <f t="shared" ref="L5:L11" si="15">J5*1.0286</f>
        <v>82.287999999999997</v>
      </c>
      <c r="M5" s="120">
        <f t="shared" ref="M5:M11" si="16">J5*1.0589</f>
        <v>84.711999999999989</v>
      </c>
      <c r="N5" s="120">
        <f t="shared" ref="N5:N11" si="17">J5*1.091</f>
        <v>87.28</v>
      </c>
      <c r="O5" s="128">
        <f t="shared" ref="O5:O11" si="18">J5*1.1351</f>
        <v>90.807999999999993</v>
      </c>
      <c r="P5" s="179"/>
      <c r="Q5" s="119">
        <v>118</v>
      </c>
      <c r="R5" s="120">
        <f t="shared" ref="R5:R40" si="19">Q5*1</f>
        <v>118</v>
      </c>
      <c r="S5" s="120">
        <f t="shared" si="0"/>
        <v>121.37479999999999</v>
      </c>
      <c r="T5" s="120">
        <f t="shared" si="1"/>
        <v>124.9502</v>
      </c>
      <c r="U5" s="120">
        <f t="shared" si="2"/>
        <v>128.738</v>
      </c>
      <c r="V5" s="120">
        <f t="shared" si="3"/>
        <v>133.9418</v>
      </c>
      <c r="W5" s="116"/>
      <c r="X5" s="178"/>
      <c r="Y5" s="119">
        <v>156</v>
      </c>
      <c r="Z5" s="120">
        <f t="shared" si="4"/>
        <v>156</v>
      </c>
      <c r="AA5" s="120">
        <f t="shared" si="5"/>
        <v>160.4616</v>
      </c>
      <c r="AB5" s="120">
        <f t="shared" si="6"/>
        <v>165.1884</v>
      </c>
      <c r="AC5" s="120">
        <f t="shared" si="7"/>
        <v>170.196</v>
      </c>
      <c r="AD5" s="120">
        <f t="shared" si="8"/>
        <v>177.07560000000001</v>
      </c>
      <c r="AE5" s="113"/>
    </row>
    <row r="6" spans="1:31" x14ac:dyDescent="0.45">
      <c r="A6" s="178"/>
      <c r="B6" s="119">
        <v>43</v>
      </c>
      <c r="C6" s="120">
        <f t="shared" si="9"/>
        <v>43</v>
      </c>
      <c r="D6" s="120">
        <f t="shared" si="10"/>
        <v>44.229799999999997</v>
      </c>
      <c r="E6" s="120">
        <f t="shared" si="11"/>
        <v>45.532699999999998</v>
      </c>
      <c r="F6" s="120">
        <f t="shared" si="12"/>
        <v>46.912999999999997</v>
      </c>
      <c r="G6" s="120">
        <f t="shared" si="13"/>
        <v>48.8093</v>
      </c>
      <c r="H6" s="116"/>
      <c r="I6" s="178"/>
      <c r="J6" s="119">
        <v>81</v>
      </c>
      <c r="K6" s="120">
        <f t="shared" si="14"/>
        <v>81</v>
      </c>
      <c r="L6" s="120">
        <f t="shared" si="15"/>
        <v>83.316599999999994</v>
      </c>
      <c r="M6" s="120">
        <f t="shared" si="16"/>
        <v>85.770899999999997</v>
      </c>
      <c r="N6" s="120">
        <f t="shared" si="17"/>
        <v>88.370999999999995</v>
      </c>
      <c r="O6" s="128">
        <f t="shared" si="18"/>
        <v>91.943100000000001</v>
      </c>
      <c r="P6" s="179"/>
      <c r="Q6" s="119">
        <v>119</v>
      </c>
      <c r="R6" s="120">
        <f t="shared" si="19"/>
        <v>119</v>
      </c>
      <c r="S6" s="120">
        <f t="shared" si="0"/>
        <v>122.40339999999999</v>
      </c>
      <c r="T6" s="120">
        <f t="shared" si="1"/>
        <v>126.00909999999999</v>
      </c>
      <c r="U6" s="120">
        <f t="shared" si="2"/>
        <v>129.82900000000001</v>
      </c>
      <c r="V6" s="120">
        <f t="shared" si="3"/>
        <v>135.07689999999999</v>
      </c>
      <c r="W6" s="116"/>
      <c r="X6" s="178"/>
      <c r="Y6" s="119">
        <v>157</v>
      </c>
      <c r="Z6" s="120">
        <f t="shared" si="4"/>
        <v>157</v>
      </c>
      <c r="AA6" s="120">
        <f t="shared" si="5"/>
        <v>161.49019999999999</v>
      </c>
      <c r="AB6" s="120">
        <f t="shared" si="6"/>
        <v>166.2473</v>
      </c>
      <c r="AC6" s="120">
        <f t="shared" si="7"/>
        <v>171.28700000000001</v>
      </c>
      <c r="AD6" s="120">
        <f t="shared" si="8"/>
        <v>178.2107</v>
      </c>
      <c r="AE6" s="113"/>
    </row>
    <row r="7" spans="1:31" x14ac:dyDescent="0.45">
      <c r="A7" s="178"/>
      <c r="B7" s="119">
        <v>44</v>
      </c>
      <c r="C7" s="120">
        <f t="shared" si="9"/>
        <v>44</v>
      </c>
      <c r="D7" s="120">
        <f t="shared" si="10"/>
        <v>45.258399999999995</v>
      </c>
      <c r="E7" s="120">
        <f t="shared" si="11"/>
        <v>46.5916</v>
      </c>
      <c r="F7" s="120">
        <f t="shared" si="12"/>
        <v>48.003999999999998</v>
      </c>
      <c r="G7" s="120">
        <f t="shared" si="13"/>
        <v>49.944400000000002</v>
      </c>
      <c r="H7" s="116"/>
      <c r="I7" s="178"/>
      <c r="J7" s="119">
        <v>82</v>
      </c>
      <c r="K7" s="120">
        <f t="shared" si="14"/>
        <v>82</v>
      </c>
      <c r="L7" s="120">
        <f t="shared" si="15"/>
        <v>84.345199999999991</v>
      </c>
      <c r="M7" s="120">
        <f t="shared" si="16"/>
        <v>86.829799999999992</v>
      </c>
      <c r="N7" s="120">
        <f t="shared" si="17"/>
        <v>89.462000000000003</v>
      </c>
      <c r="O7" s="128">
        <f t="shared" si="18"/>
        <v>93.078199999999995</v>
      </c>
      <c r="P7" s="179"/>
      <c r="Q7" s="119">
        <v>120</v>
      </c>
      <c r="R7" s="120">
        <f t="shared" si="19"/>
        <v>120</v>
      </c>
      <c r="S7" s="120">
        <f t="shared" si="0"/>
        <v>123.43199999999999</v>
      </c>
      <c r="T7" s="120">
        <f t="shared" si="1"/>
        <v>127.068</v>
      </c>
      <c r="U7" s="120">
        <f t="shared" si="2"/>
        <v>130.91999999999999</v>
      </c>
      <c r="V7" s="120">
        <f t="shared" si="3"/>
        <v>136.21199999999999</v>
      </c>
      <c r="W7" s="116"/>
      <c r="X7" s="178"/>
      <c r="Y7" s="119">
        <v>158</v>
      </c>
      <c r="Z7" s="120">
        <f t="shared" si="4"/>
        <v>158</v>
      </c>
      <c r="AA7" s="120">
        <f t="shared" si="5"/>
        <v>162.5188</v>
      </c>
      <c r="AB7" s="120">
        <f t="shared" si="6"/>
        <v>167.30619999999999</v>
      </c>
      <c r="AC7" s="120">
        <f t="shared" si="7"/>
        <v>172.37799999999999</v>
      </c>
      <c r="AD7" s="120">
        <f t="shared" si="8"/>
        <v>179.3458</v>
      </c>
      <c r="AE7" s="113"/>
    </row>
    <row r="8" spans="1:31" x14ac:dyDescent="0.45">
      <c r="A8" s="178"/>
      <c r="B8" s="119">
        <v>45</v>
      </c>
      <c r="C8" s="120">
        <f t="shared" si="9"/>
        <v>45</v>
      </c>
      <c r="D8" s="120">
        <f t="shared" si="10"/>
        <v>46.286999999999999</v>
      </c>
      <c r="E8" s="120">
        <f t="shared" si="11"/>
        <v>47.650500000000001</v>
      </c>
      <c r="F8" s="120">
        <f t="shared" si="12"/>
        <v>49.094999999999999</v>
      </c>
      <c r="G8" s="120">
        <f t="shared" si="13"/>
        <v>51.079500000000003</v>
      </c>
      <c r="H8" s="116"/>
      <c r="I8" s="178"/>
      <c r="J8" s="119">
        <v>83</v>
      </c>
      <c r="K8" s="120">
        <f t="shared" si="14"/>
        <v>83</v>
      </c>
      <c r="L8" s="120">
        <f t="shared" si="15"/>
        <v>85.373800000000003</v>
      </c>
      <c r="M8" s="120">
        <f t="shared" si="16"/>
        <v>87.8887</v>
      </c>
      <c r="N8" s="120">
        <f t="shared" si="17"/>
        <v>90.552999999999997</v>
      </c>
      <c r="O8" s="128">
        <f t="shared" si="18"/>
        <v>94.213300000000004</v>
      </c>
      <c r="P8" s="179"/>
      <c r="Q8" s="119">
        <v>121</v>
      </c>
      <c r="R8" s="120">
        <f t="shared" si="19"/>
        <v>121</v>
      </c>
      <c r="S8" s="120">
        <f t="shared" si="0"/>
        <v>124.4606</v>
      </c>
      <c r="T8" s="120">
        <f t="shared" si="1"/>
        <v>128.12690000000001</v>
      </c>
      <c r="U8" s="120">
        <f t="shared" si="2"/>
        <v>132.011</v>
      </c>
      <c r="V8" s="120">
        <f t="shared" si="3"/>
        <v>137.34710000000001</v>
      </c>
      <c r="W8" s="116"/>
      <c r="X8" s="178"/>
      <c r="Y8" s="119">
        <v>159</v>
      </c>
      <c r="Z8" s="120">
        <f t="shared" si="4"/>
        <v>159</v>
      </c>
      <c r="AA8" s="120">
        <f t="shared" si="5"/>
        <v>163.54739999999998</v>
      </c>
      <c r="AB8" s="120">
        <f t="shared" si="6"/>
        <v>168.36509999999998</v>
      </c>
      <c r="AC8" s="120">
        <f t="shared" si="7"/>
        <v>173.46899999999999</v>
      </c>
      <c r="AD8" s="120">
        <f t="shared" si="8"/>
        <v>180.48089999999999</v>
      </c>
      <c r="AE8" s="113"/>
    </row>
    <row r="9" spans="1:31" x14ac:dyDescent="0.45">
      <c r="A9" s="178"/>
      <c r="B9" s="119">
        <v>46</v>
      </c>
      <c r="C9" s="120">
        <f t="shared" si="9"/>
        <v>46</v>
      </c>
      <c r="D9" s="120">
        <f t="shared" si="10"/>
        <v>47.315599999999996</v>
      </c>
      <c r="E9" s="120">
        <f t="shared" si="11"/>
        <v>48.709399999999995</v>
      </c>
      <c r="F9" s="120">
        <f t="shared" si="12"/>
        <v>50.186</v>
      </c>
      <c r="G9" s="120">
        <f t="shared" si="13"/>
        <v>52.214599999999997</v>
      </c>
      <c r="H9" s="116"/>
      <c r="I9" s="178"/>
      <c r="J9" s="119">
        <v>84</v>
      </c>
      <c r="K9" s="120">
        <f t="shared" si="14"/>
        <v>84</v>
      </c>
      <c r="L9" s="120">
        <f t="shared" si="15"/>
        <v>86.4024</v>
      </c>
      <c r="M9" s="120">
        <f t="shared" si="16"/>
        <v>88.947599999999994</v>
      </c>
      <c r="N9" s="120">
        <f t="shared" si="17"/>
        <v>91.643999999999991</v>
      </c>
      <c r="O9" s="128">
        <f t="shared" si="18"/>
        <v>95.348399999999998</v>
      </c>
      <c r="P9" s="179"/>
      <c r="Q9" s="119">
        <v>122</v>
      </c>
      <c r="R9" s="120">
        <f t="shared" si="19"/>
        <v>122</v>
      </c>
      <c r="S9" s="120">
        <f t="shared" si="0"/>
        <v>125.4892</v>
      </c>
      <c r="T9" s="120">
        <f t="shared" si="1"/>
        <v>129.1858</v>
      </c>
      <c r="U9" s="120">
        <f t="shared" si="2"/>
        <v>133.102</v>
      </c>
      <c r="V9" s="120">
        <f t="shared" si="3"/>
        <v>138.48220000000001</v>
      </c>
      <c r="W9" s="116"/>
      <c r="X9" s="178"/>
      <c r="Y9" s="119">
        <v>160</v>
      </c>
      <c r="Z9" s="120">
        <f t="shared" si="4"/>
        <v>160</v>
      </c>
      <c r="AA9" s="120">
        <f t="shared" si="5"/>
        <v>164.57599999999999</v>
      </c>
      <c r="AB9" s="120">
        <f t="shared" si="6"/>
        <v>169.42399999999998</v>
      </c>
      <c r="AC9" s="120">
        <f t="shared" si="7"/>
        <v>174.56</v>
      </c>
      <c r="AD9" s="120">
        <f t="shared" si="8"/>
        <v>181.61599999999999</v>
      </c>
      <c r="AE9" s="113"/>
    </row>
    <row r="10" spans="1:31" x14ac:dyDescent="0.45">
      <c r="A10" s="178"/>
      <c r="B10" s="119">
        <v>47</v>
      </c>
      <c r="C10" s="120">
        <f t="shared" si="9"/>
        <v>47</v>
      </c>
      <c r="D10" s="120">
        <f t="shared" si="10"/>
        <v>48.344200000000001</v>
      </c>
      <c r="E10" s="120">
        <f t="shared" si="11"/>
        <v>49.768299999999996</v>
      </c>
      <c r="F10" s="120">
        <f t="shared" si="12"/>
        <v>51.277000000000001</v>
      </c>
      <c r="G10" s="120">
        <f t="shared" si="13"/>
        <v>53.349699999999999</v>
      </c>
      <c r="H10" s="116"/>
      <c r="I10" s="178"/>
      <c r="J10" s="119">
        <v>85</v>
      </c>
      <c r="K10" s="120">
        <f t="shared" si="14"/>
        <v>85</v>
      </c>
      <c r="L10" s="120">
        <f t="shared" si="15"/>
        <v>87.430999999999997</v>
      </c>
      <c r="M10" s="120">
        <f t="shared" si="16"/>
        <v>90.006500000000003</v>
      </c>
      <c r="N10" s="120">
        <f t="shared" si="17"/>
        <v>92.734999999999999</v>
      </c>
      <c r="O10" s="128">
        <f t="shared" si="18"/>
        <v>96.483500000000006</v>
      </c>
      <c r="P10" s="179"/>
      <c r="Q10" s="119">
        <v>123</v>
      </c>
      <c r="R10" s="120">
        <f t="shared" si="19"/>
        <v>123</v>
      </c>
      <c r="S10" s="120">
        <f t="shared" si="0"/>
        <v>126.51779999999999</v>
      </c>
      <c r="T10" s="120">
        <f t="shared" si="1"/>
        <v>130.24469999999999</v>
      </c>
      <c r="U10" s="120">
        <f t="shared" si="2"/>
        <v>134.19299999999998</v>
      </c>
      <c r="V10" s="120">
        <f t="shared" si="3"/>
        <v>139.6173</v>
      </c>
      <c r="W10" s="116"/>
      <c r="X10" s="178"/>
      <c r="Y10" s="119">
        <v>161</v>
      </c>
      <c r="Z10" s="120">
        <f t="shared" si="4"/>
        <v>161</v>
      </c>
      <c r="AA10" s="120">
        <f t="shared" si="5"/>
        <v>165.6046</v>
      </c>
      <c r="AB10" s="120">
        <f t="shared" si="6"/>
        <v>170.4829</v>
      </c>
      <c r="AC10" s="120">
        <f t="shared" si="7"/>
        <v>175.65099999999998</v>
      </c>
      <c r="AD10" s="120">
        <f t="shared" si="8"/>
        <v>182.75110000000001</v>
      </c>
      <c r="AE10" s="113"/>
    </row>
    <row r="11" spans="1:31" x14ac:dyDescent="0.45">
      <c r="A11" s="178"/>
      <c r="B11" s="119">
        <v>48</v>
      </c>
      <c r="C11" s="120">
        <f t="shared" si="9"/>
        <v>48</v>
      </c>
      <c r="D11" s="120">
        <f t="shared" si="10"/>
        <v>49.372799999999998</v>
      </c>
      <c r="E11" s="120">
        <f t="shared" si="11"/>
        <v>50.827199999999998</v>
      </c>
      <c r="F11" s="120">
        <f t="shared" si="12"/>
        <v>52.367999999999995</v>
      </c>
      <c r="G11" s="120">
        <f t="shared" si="13"/>
        <v>54.4848</v>
      </c>
      <c r="H11" s="116"/>
      <c r="I11" s="178"/>
      <c r="J11" s="119">
        <v>86</v>
      </c>
      <c r="K11" s="120">
        <f t="shared" si="14"/>
        <v>86</v>
      </c>
      <c r="L11" s="120">
        <f t="shared" si="15"/>
        <v>88.459599999999995</v>
      </c>
      <c r="M11" s="120">
        <f t="shared" si="16"/>
        <v>91.065399999999997</v>
      </c>
      <c r="N11" s="120">
        <f t="shared" si="17"/>
        <v>93.825999999999993</v>
      </c>
      <c r="O11" s="128">
        <f t="shared" si="18"/>
        <v>97.618600000000001</v>
      </c>
      <c r="P11" s="179"/>
      <c r="Q11" s="119">
        <v>124</v>
      </c>
      <c r="R11" s="120">
        <f t="shared" si="19"/>
        <v>124</v>
      </c>
      <c r="S11" s="120">
        <f t="shared" si="0"/>
        <v>127.54639999999999</v>
      </c>
      <c r="T11" s="120">
        <f t="shared" si="1"/>
        <v>131.30359999999999</v>
      </c>
      <c r="U11" s="120">
        <f t="shared" si="2"/>
        <v>135.28399999999999</v>
      </c>
      <c r="V11" s="120">
        <f t="shared" si="3"/>
        <v>140.75239999999999</v>
      </c>
      <c r="W11" s="116"/>
      <c r="X11" s="178"/>
      <c r="Y11" s="119">
        <v>162</v>
      </c>
      <c r="Z11" s="120">
        <f t="shared" si="4"/>
        <v>162</v>
      </c>
      <c r="AA11" s="120">
        <f t="shared" si="5"/>
        <v>166.63319999999999</v>
      </c>
      <c r="AB11" s="120">
        <f t="shared" si="6"/>
        <v>171.54179999999999</v>
      </c>
      <c r="AC11" s="120">
        <f t="shared" si="7"/>
        <v>176.74199999999999</v>
      </c>
      <c r="AD11" s="120">
        <f t="shared" si="8"/>
        <v>183.8862</v>
      </c>
      <c r="AE11" s="113"/>
    </row>
    <row r="12" spans="1:31" x14ac:dyDescent="0.45">
      <c r="A12" s="178"/>
      <c r="B12" s="119">
        <v>49</v>
      </c>
      <c r="C12" s="120">
        <f t="shared" si="9"/>
        <v>49</v>
      </c>
      <c r="D12" s="120">
        <f t="shared" si="10"/>
        <v>50.401399999999995</v>
      </c>
      <c r="E12" s="120">
        <f t="shared" si="11"/>
        <v>51.886099999999999</v>
      </c>
      <c r="F12" s="120">
        <f t="shared" si="12"/>
        <v>53.458999999999996</v>
      </c>
      <c r="G12" s="120">
        <f t="shared" si="13"/>
        <v>55.619900000000001</v>
      </c>
      <c r="H12" s="116"/>
      <c r="I12" s="178"/>
      <c r="J12" s="119">
        <v>87</v>
      </c>
      <c r="K12" s="120">
        <f t="shared" si="14"/>
        <v>87</v>
      </c>
      <c r="L12" s="120">
        <f t="shared" ref="L12:L32" si="20">J12*1.0286</f>
        <v>89.488199999999992</v>
      </c>
      <c r="M12" s="120">
        <f t="shared" ref="M12:M32" si="21">J12*1.0589</f>
        <v>92.124299999999991</v>
      </c>
      <c r="N12" s="120">
        <f t="shared" ref="N12:N32" si="22">J12*1.091</f>
        <v>94.917000000000002</v>
      </c>
      <c r="O12" s="128">
        <f t="shared" ref="O12:O32" si="23">J12*1.1351</f>
        <v>98.753699999999995</v>
      </c>
      <c r="P12" s="179"/>
      <c r="Q12" s="119">
        <v>125</v>
      </c>
      <c r="R12" s="120">
        <f t="shared" si="19"/>
        <v>125</v>
      </c>
      <c r="S12" s="120">
        <f t="shared" si="0"/>
        <v>128.57499999999999</v>
      </c>
      <c r="T12" s="120">
        <f t="shared" si="1"/>
        <v>132.36249999999998</v>
      </c>
      <c r="U12" s="120">
        <f t="shared" si="2"/>
        <v>136.375</v>
      </c>
      <c r="V12" s="120">
        <f t="shared" si="3"/>
        <v>141.88749999999999</v>
      </c>
      <c r="W12" s="116"/>
      <c r="X12" s="178"/>
      <c r="Y12" s="119">
        <v>163</v>
      </c>
      <c r="Z12" s="120">
        <f t="shared" si="4"/>
        <v>163</v>
      </c>
      <c r="AA12" s="120">
        <f t="shared" si="5"/>
        <v>167.6618</v>
      </c>
      <c r="AB12" s="120">
        <f t="shared" si="6"/>
        <v>172.60069999999999</v>
      </c>
      <c r="AC12" s="120">
        <f t="shared" si="7"/>
        <v>177.833</v>
      </c>
      <c r="AD12" s="120">
        <f t="shared" si="8"/>
        <v>185.0213</v>
      </c>
      <c r="AE12" s="113"/>
    </row>
    <row r="13" spans="1:31" x14ac:dyDescent="0.45">
      <c r="A13" s="178"/>
      <c r="B13" s="119">
        <v>50</v>
      </c>
      <c r="C13" s="120">
        <f t="shared" si="9"/>
        <v>50</v>
      </c>
      <c r="D13" s="120">
        <f t="shared" si="10"/>
        <v>51.43</v>
      </c>
      <c r="E13" s="120">
        <f t="shared" si="11"/>
        <v>52.945</v>
      </c>
      <c r="F13" s="120">
        <f t="shared" si="12"/>
        <v>54.55</v>
      </c>
      <c r="G13" s="120">
        <f t="shared" si="13"/>
        <v>56.755000000000003</v>
      </c>
      <c r="H13" s="116"/>
      <c r="I13" s="178"/>
      <c r="J13" s="119">
        <v>88</v>
      </c>
      <c r="K13" s="120">
        <f t="shared" si="14"/>
        <v>88</v>
      </c>
      <c r="L13" s="120">
        <f t="shared" si="20"/>
        <v>90.516799999999989</v>
      </c>
      <c r="M13" s="120">
        <f t="shared" si="21"/>
        <v>93.183199999999999</v>
      </c>
      <c r="N13" s="120">
        <f t="shared" si="22"/>
        <v>96.007999999999996</v>
      </c>
      <c r="O13" s="128">
        <f t="shared" si="23"/>
        <v>99.888800000000003</v>
      </c>
      <c r="P13" s="179"/>
      <c r="Q13" s="119">
        <v>126</v>
      </c>
      <c r="R13" s="120">
        <f t="shared" si="19"/>
        <v>126</v>
      </c>
      <c r="S13" s="120">
        <f t="shared" si="0"/>
        <v>129.6036</v>
      </c>
      <c r="T13" s="120">
        <f t="shared" si="1"/>
        <v>133.42140000000001</v>
      </c>
      <c r="U13" s="120">
        <f t="shared" si="2"/>
        <v>137.46600000000001</v>
      </c>
      <c r="V13" s="120">
        <f t="shared" si="3"/>
        <v>143.02260000000001</v>
      </c>
      <c r="W13" s="116"/>
      <c r="X13" s="178"/>
      <c r="Y13" s="119">
        <v>164</v>
      </c>
      <c r="Z13" s="120">
        <f t="shared" si="4"/>
        <v>164</v>
      </c>
      <c r="AA13" s="120">
        <f t="shared" si="5"/>
        <v>168.69039999999998</v>
      </c>
      <c r="AB13" s="120">
        <f t="shared" si="6"/>
        <v>173.65959999999998</v>
      </c>
      <c r="AC13" s="120">
        <f t="shared" si="7"/>
        <v>178.92400000000001</v>
      </c>
      <c r="AD13" s="120">
        <f t="shared" si="8"/>
        <v>186.15639999999999</v>
      </c>
      <c r="AE13" s="113"/>
    </row>
    <row r="14" spans="1:31" x14ac:dyDescent="0.45">
      <c r="A14" s="178"/>
      <c r="B14" s="119">
        <v>51</v>
      </c>
      <c r="C14" s="120">
        <f t="shared" si="9"/>
        <v>51</v>
      </c>
      <c r="D14" s="120">
        <f t="shared" si="10"/>
        <v>52.458599999999997</v>
      </c>
      <c r="E14" s="120">
        <f t="shared" si="11"/>
        <v>54.003899999999994</v>
      </c>
      <c r="F14" s="120">
        <f t="shared" si="12"/>
        <v>55.640999999999998</v>
      </c>
      <c r="G14" s="120">
        <f t="shared" si="13"/>
        <v>57.890099999999997</v>
      </c>
      <c r="H14" s="116"/>
      <c r="I14" s="178"/>
      <c r="J14" s="119">
        <v>89</v>
      </c>
      <c r="K14" s="120">
        <f t="shared" si="14"/>
        <v>89</v>
      </c>
      <c r="L14" s="120">
        <f t="shared" si="20"/>
        <v>91.545400000000001</v>
      </c>
      <c r="M14" s="120">
        <f t="shared" si="21"/>
        <v>94.242099999999994</v>
      </c>
      <c r="N14" s="120">
        <f t="shared" si="22"/>
        <v>97.099000000000004</v>
      </c>
      <c r="O14" s="128">
        <f t="shared" si="23"/>
        <v>101.0239</v>
      </c>
      <c r="P14" s="179"/>
      <c r="Q14" s="119">
        <v>127</v>
      </c>
      <c r="R14" s="120">
        <f t="shared" si="19"/>
        <v>127</v>
      </c>
      <c r="S14" s="120">
        <f t="shared" si="0"/>
        <v>130.63219999999998</v>
      </c>
      <c r="T14" s="120">
        <f t="shared" si="1"/>
        <v>134.4803</v>
      </c>
      <c r="U14" s="120">
        <f t="shared" si="2"/>
        <v>138.55699999999999</v>
      </c>
      <c r="V14" s="120">
        <f t="shared" si="3"/>
        <v>144.15770000000001</v>
      </c>
      <c r="W14" s="116"/>
      <c r="X14" s="178"/>
      <c r="Y14" s="119">
        <v>165</v>
      </c>
      <c r="Z14" s="120">
        <f t="shared" si="4"/>
        <v>165</v>
      </c>
      <c r="AA14" s="120">
        <f t="shared" si="5"/>
        <v>169.71899999999999</v>
      </c>
      <c r="AB14" s="120">
        <f t="shared" si="6"/>
        <v>174.71850000000001</v>
      </c>
      <c r="AC14" s="120">
        <f t="shared" si="7"/>
        <v>180.01499999999999</v>
      </c>
      <c r="AD14" s="120">
        <f t="shared" si="8"/>
        <v>187.29150000000001</v>
      </c>
      <c r="AE14" s="113"/>
    </row>
    <row r="15" spans="1:31" x14ac:dyDescent="0.45">
      <c r="A15" s="178"/>
      <c r="B15" s="119">
        <v>52</v>
      </c>
      <c r="C15" s="120">
        <f t="shared" si="9"/>
        <v>52</v>
      </c>
      <c r="D15" s="120">
        <f t="shared" si="10"/>
        <v>53.487200000000001</v>
      </c>
      <c r="E15" s="120">
        <f t="shared" si="11"/>
        <v>55.062799999999996</v>
      </c>
      <c r="F15" s="120">
        <f t="shared" si="12"/>
        <v>56.731999999999999</v>
      </c>
      <c r="G15" s="120">
        <f t="shared" si="13"/>
        <v>59.025199999999998</v>
      </c>
      <c r="H15" s="116"/>
      <c r="I15" s="178"/>
      <c r="J15" s="119">
        <v>90</v>
      </c>
      <c r="K15" s="120">
        <f t="shared" si="14"/>
        <v>90</v>
      </c>
      <c r="L15" s="120">
        <f t="shared" si="20"/>
        <v>92.573999999999998</v>
      </c>
      <c r="M15" s="120">
        <f t="shared" si="21"/>
        <v>95.301000000000002</v>
      </c>
      <c r="N15" s="120">
        <f t="shared" si="22"/>
        <v>98.19</v>
      </c>
      <c r="O15" s="128">
        <f t="shared" si="23"/>
        <v>102.15900000000001</v>
      </c>
      <c r="P15" s="179"/>
      <c r="Q15" s="119">
        <v>128</v>
      </c>
      <c r="R15" s="120">
        <f t="shared" si="19"/>
        <v>128</v>
      </c>
      <c r="S15" s="120">
        <f t="shared" si="0"/>
        <v>131.66079999999999</v>
      </c>
      <c r="T15" s="120">
        <f t="shared" si="1"/>
        <v>135.53919999999999</v>
      </c>
      <c r="U15" s="120">
        <f t="shared" si="2"/>
        <v>139.648</v>
      </c>
      <c r="V15" s="120">
        <f t="shared" si="3"/>
        <v>145.2928</v>
      </c>
      <c r="W15" s="116"/>
      <c r="X15" s="178"/>
      <c r="Y15" s="119">
        <v>166</v>
      </c>
      <c r="Z15" s="120">
        <f t="shared" si="4"/>
        <v>166</v>
      </c>
      <c r="AA15" s="120">
        <f t="shared" si="5"/>
        <v>170.74760000000001</v>
      </c>
      <c r="AB15" s="120">
        <f t="shared" si="6"/>
        <v>175.7774</v>
      </c>
      <c r="AC15" s="120">
        <f t="shared" si="7"/>
        <v>181.10599999999999</v>
      </c>
      <c r="AD15" s="120">
        <f t="shared" si="8"/>
        <v>188.42660000000001</v>
      </c>
      <c r="AE15" s="113"/>
    </row>
    <row r="16" spans="1:31" x14ac:dyDescent="0.45">
      <c r="A16" s="178"/>
      <c r="B16" s="119">
        <v>53</v>
      </c>
      <c r="C16" s="120">
        <f t="shared" si="9"/>
        <v>53</v>
      </c>
      <c r="D16" s="120">
        <f t="shared" si="10"/>
        <v>54.515799999999999</v>
      </c>
      <c r="E16" s="120">
        <f t="shared" si="11"/>
        <v>56.121699999999997</v>
      </c>
      <c r="F16" s="120">
        <f t="shared" si="12"/>
        <v>57.823</v>
      </c>
      <c r="G16" s="120">
        <f t="shared" si="13"/>
        <v>60.160299999999999</v>
      </c>
      <c r="H16" s="116"/>
      <c r="I16" s="178"/>
      <c r="J16" s="119">
        <v>91</v>
      </c>
      <c r="K16" s="120">
        <f t="shared" si="14"/>
        <v>91</v>
      </c>
      <c r="L16" s="120">
        <f t="shared" si="20"/>
        <v>93.602599999999995</v>
      </c>
      <c r="M16" s="120">
        <f t="shared" si="21"/>
        <v>96.359899999999996</v>
      </c>
      <c r="N16" s="120">
        <f t="shared" si="22"/>
        <v>99.280999999999992</v>
      </c>
      <c r="O16" s="128">
        <f t="shared" si="23"/>
        <v>103.2941</v>
      </c>
      <c r="P16" s="179"/>
      <c r="Q16" s="119">
        <v>129</v>
      </c>
      <c r="R16" s="120">
        <f t="shared" si="19"/>
        <v>129</v>
      </c>
      <c r="S16" s="120">
        <f t="shared" si="0"/>
        <v>132.68940000000001</v>
      </c>
      <c r="T16" s="120">
        <f t="shared" si="1"/>
        <v>136.59809999999999</v>
      </c>
      <c r="U16" s="120">
        <f t="shared" si="2"/>
        <v>140.739</v>
      </c>
      <c r="V16" s="120">
        <f t="shared" si="3"/>
        <v>146.42789999999999</v>
      </c>
      <c r="W16" s="116"/>
      <c r="X16" s="178"/>
      <c r="Y16" s="119">
        <v>167</v>
      </c>
      <c r="Z16" s="120">
        <f t="shared" si="4"/>
        <v>167</v>
      </c>
      <c r="AA16" s="120">
        <f t="shared" si="5"/>
        <v>171.77619999999999</v>
      </c>
      <c r="AB16" s="120">
        <f t="shared" si="6"/>
        <v>176.83629999999999</v>
      </c>
      <c r="AC16" s="120">
        <f t="shared" si="7"/>
        <v>182.197</v>
      </c>
      <c r="AD16" s="120">
        <f t="shared" si="8"/>
        <v>189.5617</v>
      </c>
      <c r="AE16" s="113"/>
    </row>
    <row r="17" spans="1:31" x14ac:dyDescent="0.45">
      <c r="A17" s="178"/>
      <c r="B17" s="119">
        <v>54</v>
      </c>
      <c r="C17" s="120">
        <f t="shared" si="9"/>
        <v>54</v>
      </c>
      <c r="D17" s="120">
        <f t="shared" si="10"/>
        <v>55.544399999999996</v>
      </c>
      <c r="E17" s="120">
        <f t="shared" si="11"/>
        <v>57.180599999999998</v>
      </c>
      <c r="F17" s="120">
        <f t="shared" si="12"/>
        <v>58.914000000000001</v>
      </c>
      <c r="G17" s="120">
        <f t="shared" si="13"/>
        <v>61.295400000000001</v>
      </c>
      <c r="H17" s="116"/>
      <c r="I17" s="178"/>
      <c r="J17" s="119">
        <v>92</v>
      </c>
      <c r="K17" s="120">
        <f t="shared" si="14"/>
        <v>92</v>
      </c>
      <c r="L17" s="120">
        <f t="shared" si="20"/>
        <v>94.631199999999993</v>
      </c>
      <c r="M17" s="120">
        <f t="shared" si="21"/>
        <v>97.41879999999999</v>
      </c>
      <c r="N17" s="120">
        <f t="shared" si="22"/>
        <v>100.372</v>
      </c>
      <c r="O17" s="128">
        <f t="shared" si="23"/>
        <v>104.42919999999999</v>
      </c>
      <c r="P17" s="179"/>
      <c r="Q17" s="119">
        <v>130</v>
      </c>
      <c r="R17" s="120">
        <f t="shared" si="19"/>
        <v>130</v>
      </c>
      <c r="S17" s="120">
        <f t="shared" si="0"/>
        <v>133.71799999999999</v>
      </c>
      <c r="T17" s="120">
        <f t="shared" si="1"/>
        <v>137.65699999999998</v>
      </c>
      <c r="U17" s="120">
        <f t="shared" si="2"/>
        <v>141.82999999999998</v>
      </c>
      <c r="V17" s="120">
        <f t="shared" si="3"/>
        <v>147.56299999999999</v>
      </c>
      <c r="W17" s="116"/>
      <c r="X17" s="178"/>
      <c r="Y17" s="119">
        <v>168</v>
      </c>
      <c r="Z17" s="120">
        <f t="shared" si="4"/>
        <v>168</v>
      </c>
      <c r="AA17" s="120">
        <f t="shared" si="5"/>
        <v>172.8048</v>
      </c>
      <c r="AB17" s="120">
        <f t="shared" si="6"/>
        <v>177.89519999999999</v>
      </c>
      <c r="AC17" s="120">
        <f t="shared" si="7"/>
        <v>183.28799999999998</v>
      </c>
      <c r="AD17" s="120">
        <f t="shared" si="8"/>
        <v>190.6968</v>
      </c>
      <c r="AE17" s="113"/>
    </row>
    <row r="18" spans="1:31" x14ac:dyDescent="0.45">
      <c r="A18" s="178"/>
      <c r="B18" s="119">
        <v>55</v>
      </c>
      <c r="C18" s="120">
        <f t="shared" si="9"/>
        <v>55</v>
      </c>
      <c r="D18" s="120">
        <f t="shared" si="10"/>
        <v>56.573</v>
      </c>
      <c r="E18" s="120">
        <f t="shared" si="11"/>
        <v>58.2395</v>
      </c>
      <c r="F18" s="120">
        <f t="shared" si="12"/>
        <v>60.004999999999995</v>
      </c>
      <c r="G18" s="120">
        <f t="shared" si="13"/>
        <v>62.430500000000002</v>
      </c>
      <c r="H18" s="116"/>
      <c r="I18" s="178"/>
      <c r="J18" s="119">
        <v>93</v>
      </c>
      <c r="K18" s="120">
        <f t="shared" si="14"/>
        <v>93</v>
      </c>
      <c r="L18" s="120">
        <f t="shared" si="20"/>
        <v>95.65979999999999</v>
      </c>
      <c r="M18" s="120">
        <f t="shared" si="21"/>
        <v>98.477699999999999</v>
      </c>
      <c r="N18" s="120">
        <f t="shared" si="22"/>
        <v>101.46299999999999</v>
      </c>
      <c r="O18" s="128">
        <f t="shared" si="23"/>
        <v>105.5643</v>
      </c>
      <c r="P18" s="179"/>
      <c r="Q18" s="119">
        <v>131</v>
      </c>
      <c r="R18" s="120">
        <f t="shared" si="19"/>
        <v>131</v>
      </c>
      <c r="S18" s="120">
        <f t="shared" si="0"/>
        <v>134.7466</v>
      </c>
      <c r="T18" s="120">
        <f t="shared" si="1"/>
        <v>138.7159</v>
      </c>
      <c r="U18" s="120">
        <f t="shared" si="2"/>
        <v>142.92099999999999</v>
      </c>
      <c r="V18" s="120">
        <f t="shared" si="3"/>
        <v>148.69810000000001</v>
      </c>
      <c r="W18" s="116"/>
      <c r="X18" s="178"/>
      <c r="Y18" s="119">
        <v>169</v>
      </c>
      <c r="Z18" s="120">
        <f t="shared" si="4"/>
        <v>169</v>
      </c>
      <c r="AA18" s="120">
        <f t="shared" si="5"/>
        <v>173.83339999999998</v>
      </c>
      <c r="AB18" s="120">
        <f t="shared" si="6"/>
        <v>178.95409999999998</v>
      </c>
      <c r="AC18" s="120">
        <f t="shared" si="7"/>
        <v>184.37899999999999</v>
      </c>
      <c r="AD18" s="120">
        <f t="shared" si="8"/>
        <v>191.83189999999999</v>
      </c>
      <c r="AE18" s="113"/>
    </row>
    <row r="19" spans="1:31" x14ac:dyDescent="0.45">
      <c r="A19" s="178"/>
      <c r="B19" s="119">
        <v>56</v>
      </c>
      <c r="C19" s="120">
        <f t="shared" si="9"/>
        <v>56</v>
      </c>
      <c r="D19" s="120">
        <f t="shared" si="10"/>
        <v>57.601599999999998</v>
      </c>
      <c r="E19" s="120">
        <f t="shared" si="11"/>
        <v>59.298400000000001</v>
      </c>
      <c r="F19" s="120">
        <f t="shared" si="12"/>
        <v>61.095999999999997</v>
      </c>
      <c r="G19" s="120">
        <f t="shared" si="13"/>
        <v>63.565600000000003</v>
      </c>
      <c r="H19" s="116"/>
      <c r="I19" s="178"/>
      <c r="J19" s="119">
        <v>94</v>
      </c>
      <c r="K19" s="120">
        <f t="shared" si="14"/>
        <v>94</v>
      </c>
      <c r="L19" s="120">
        <f t="shared" si="20"/>
        <v>96.688400000000001</v>
      </c>
      <c r="M19" s="120">
        <f t="shared" si="21"/>
        <v>99.536599999999993</v>
      </c>
      <c r="N19" s="120">
        <f t="shared" si="22"/>
        <v>102.554</v>
      </c>
      <c r="O19" s="128">
        <f t="shared" si="23"/>
        <v>106.6994</v>
      </c>
      <c r="P19" s="179"/>
      <c r="Q19" s="119">
        <v>132</v>
      </c>
      <c r="R19" s="120">
        <f t="shared" si="19"/>
        <v>132</v>
      </c>
      <c r="S19" s="120">
        <f t="shared" si="0"/>
        <v>135.77519999999998</v>
      </c>
      <c r="T19" s="120">
        <f t="shared" si="1"/>
        <v>139.7748</v>
      </c>
      <c r="U19" s="120">
        <f t="shared" si="2"/>
        <v>144.012</v>
      </c>
      <c r="V19" s="120">
        <f t="shared" si="3"/>
        <v>149.83320000000001</v>
      </c>
      <c r="W19" s="116"/>
      <c r="X19" s="178"/>
      <c r="Y19" s="119">
        <v>170</v>
      </c>
      <c r="Z19" s="120">
        <f t="shared" si="4"/>
        <v>170</v>
      </c>
      <c r="AA19" s="120">
        <f t="shared" si="5"/>
        <v>174.86199999999999</v>
      </c>
      <c r="AB19" s="120">
        <f t="shared" si="6"/>
        <v>180.01300000000001</v>
      </c>
      <c r="AC19" s="120">
        <f t="shared" si="7"/>
        <v>185.47</v>
      </c>
      <c r="AD19" s="120">
        <f t="shared" si="8"/>
        <v>192.96700000000001</v>
      </c>
      <c r="AE19" s="113"/>
    </row>
    <row r="20" spans="1:31" x14ac:dyDescent="0.45">
      <c r="A20" s="178"/>
      <c r="B20" s="119">
        <v>57</v>
      </c>
      <c r="C20" s="120">
        <f t="shared" si="9"/>
        <v>57</v>
      </c>
      <c r="D20" s="120">
        <f t="shared" si="10"/>
        <v>58.630199999999995</v>
      </c>
      <c r="E20" s="120">
        <f t="shared" si="11"/>
        <v>60.357299999999995</v>
      </c>
      <c r="F20" s="120">
        <f t="shared" si="12"/>
        <v>62.186999999999998</v>
      </c>
      <c r="G20" s="120">
        <f t="shared" si="13"/>
        <v>64.700699999999998</v>
      </c>
      <c r="H20" s="116"/>
      <c r="I20" s="178"/>
      <c r="J20" s="119">
        <v>95</v>
      </c>
      <c r="K20" s="120">
        <f t="shared" si="14"/>
        <v>95</v>
      </c>
      <c r="L20" s="120">
        <f t="shared" si="20"/>
        <v>97.716999999999999</v>
      </c>
      <c r="M20" s="120">
        <f t="shared" si="21"/>
        <v>100.5955</v>
      </c>
      <c r="N20" s="120">
        <f t="shared" si="22"/>
        <v>103.645</v>
      </c>
      <c r="O20" s="128">
        <f t="shared" si="23"/>
        <v>107.83450000000001</v>
      </c>
      <c r="P20" s="179"/>
      <c r="Q20" s="119">
        <v>133</v>
      </c>
      <c r="R20" s="120">
        <f t="shared" si="19"/>
        <v>133</v>
      </c>
      <c r="S20" s="120">
        <f t="shared" si="0"/>
        <v>136.8038</v>
      </c>
      <c r="T20" s="120">
        <f t="shared" si="1"/>
        <v>140.83369999999999</v>
      </c>
      <c r="U20" s="120">
        <f t="shared" si="2"/>
        <v>145.10300000000001</v>
      </c>
      <c r="V20" s="120">
        <f t="shared" si="3"/>
        <v>150.9683</v>
      </c>
      <c r="W20" s="116"/>
      <c r="X20" s="178"/>
      <c r="Y20" s="119">
        <v>171</v>
      </c>
      <c r="Z20" s="120">
        <f t="shared" si="4"/>
        <v>171</v>
      </c>
      <c r="AA20" s="120">
        <f t="shared" si="5"/>
        <v>175.89060000000001</v>
      </c>
      <c r="AB20" s="120">
        <f t="shared" si="6"/>
        <v>181.0719</v>
      </c>
      <c r="AC20" s="120">
        <f t="shared" si="7"/>
        <v>186.56100000000001</v>
      </c>
      <c r="AD20" s="120">
        <f t="shared" si="8"/>
        <v>194.10210000000001</v>
      </c>
      <c r="AE20" s="113"/>
    </row>
    <row r="21" spans="1:31" x14ac:dyDescent="0.45">
      <c r="A21" s="178"/>
      <c r="B21" s="119">
        <v>58</v>
      </c>
      <c r="C21" s="120">
        <f t="shared" si="9"/>
        <v>58</v>
      </c>
      <c r="D21" s="120">
        <f t="shared" si="10"/>
        <v>59.658799999999999</v>
      </c>
      <c r="E21" s="120">
        <f t="shared" si="11"/>
        <v>61.416199999999996</v>
      </c>
      <c r="F21" s="120">
        <f t="shared" si="12"/>
        <v>63.277999999999999</v>
      </c>
      <c r="G21" s="120">
        <f t="shared" si="13"/>
        <v>65.835800000000006</v>
      </c>
      <c r="H21" s="116"/>
      <c r="I21" s="178"/>
      <c r="J21" s="119">
        <v>96</v>
      </c>
      <c r="K21" s="120">
        <f t="shared" si="14"/>
        <v>96</v>
      </c>
      <c r="L21" s="120">
        <f t="shared" si="20"/>
        <v>98.745599999999996</v>
      </c>
      <c r="M21" s="120">
        <f t="shared" si="21"/>
        <v>101.6544</v>
      </c>
      <c r="N21" s="120">
        <f t="shared" si="22"/>
        <v>104.73599999999999</v>
      </c>
      <c r="O21" s="128">
        <f t="shared" si="23"/>
        <v>108.9696</v>
      </c>
      <c r="P21" s="179"/>
      <c r="Q21" s="119">
        <v>134</v>
      </c>
      <c r="R21" s="120">
        <f t="shared" si="19"/>
        <v>134</v>
      </c>
      <c r="S21" s="120">
        <f t="shared" si="0"/>
        <v>137.83240000000001</v>
      </c>
      <c r="T21" s="120">
        <f t="shared" si="1"/>
        <v>141.89259999999999</v>
      </c>
      <c r="U21" s="120">
        <f t="shared" si="2"/>
        <v>146.19399999999999</v>
      </c>
      <c r="V21" s="120">
        <f t="shared" si="3"/>
        <v>152.10339999999999</v>
      </c>
      <c r="W21" s="116"/>
      <c r="X21" s="178"/>
      <c r="Y21" s="119">
        <v>172</v>
      </c>
      <c r="Z21" s="120">
        <f t="shared" si="4"/>
        <v>172</v>
      </c>
      <c r="AA21" s="120">
        <f t="shared" si="5"/>
        <v>176.91919999999999</v>
      </c>
      <c r="AB21" s="120">
        <f t="shared" si="6"/>
        <v>182.13079999999999</v>
      </c>
      <c r="AC21" s="120">
        <f t="shared" si="7"/>
        <v>187.65199999999999</v>
      </c>
      <c r="AD21" s="120">
        <f t="shared" si="8"/>
        <v>195.2372</v>
      </c>
      <c r="AE21" s="113"/>
    </row>
    <row r="22" spans="1:31" x14ac:dyDescent="0.45">
      <c r="A22" s="178"/>
      <c r="B22" s="119">
        <v>59</v>
      </c>
      <c r="C22" s="120">
        <f t="shared" si="9"/>
        <v>59</v>
      </c>
      <c r="D22" s="120">
        <f t="shared" si="10"/>
        <v>60.687399999999997</v>
      </c>
      <c r="E22" s="120">
        <f t="shared" si="11"/>
        <v>62.475099999999998</v>
      </c>
      <c r="F22" s="120">
        <f t="shared" si="12"/>
        <v>64.369</v>
      </c>
      <c r="G22" s="120">
        <f t="shared" si="13"/>
        <v>66.9709</v>
      </c>
      <c r="H22" s="116"/>
      <c r="I22" s="178"/>
      <c r="J22" s="119">
        <v>97</v>
      </c>
      <c r="K22" s="120">
        <f t="shared" si="14"/>
        <v>97</v>
      </c>
      <c r="L22" s="120">
        <f t="shared" si="20"/>
        <v>99.774199999999993</v>
      </c>
      <c r="M22" s="120">
        <f t="shared" si="21"/>
        <v>102.71329999999999</v>
      </c>
      <c r="N22" s="120">
        <f t="shared" si="22"/>
        <v>105.827</v>
      </c>
      <c r="O22" s="128">
        <f t="shared" si="23"/>
        <v>110.10469999999999</v>
      </c>
      <c r="P22" s="179"/>
      <c r="Q22" s="119">
        <v>135</v>
      </c>
      <c r="R22" s="120">
        <f t="shared" si="19"/>
        <v>135</v>
      </c>
      <c r="S22" s="120">
        <f t="shared" si="0"/>
        <v>138.86099999999999</v>
      </c>
      <c r="T22" s="120">
        <f t="shared" si="1"/>
        <v>142.95149999999998</v>
      </c>
      <c r="U22" s="120">
        <f t="shared" si="2"/>
        <v>147.285</v>
      </c>
      <c r="V22" s="120">
        <f t="shared" si="3"/>
        <v>153.23849999999999</v>
      </c>
      <c r="W22" s="116"/>
      <c r="X22" s="178"/>
      <c r="Y22" s="119">
        <v>173</v>
      </c>
      <c r="Z22" s="120">
        <f t="shared" si="4"/>
        <v>173</v>
      </c>
      <c r="AA22" s="120">
        <f t="shared" si="5"/>
        <v>177.9478</v>
      </c>
      <c r="AB22" s="120">
        <f t="shared" si="6"/>
        <v>183.18969999999999</v>
      </c>
      <c r="AC22" s="120">
        <f t="shared" si="7"/>
        <v>188.74299999999999</v>
      </c>
      <c r="AD22" s="120">
        <f t="shared" si="8"/>
        <v>196.3723</v>
      </c>
      <c r="AE22" s="113"/>
    </row>
    <row r="23" spans="1:31" x14ac:dyDescent="0.45">
      <c r="A23" s="178"/>
      <c r="B23" s="119">
        <v>60</v>
      </c>
      <c r="C23" s="120">
        <f t="shared" si="9"/>
        <v>60</v>
      </c>
      <c r="D23" s="120">
        <f t="shared" ref="D23:D24" si="24">B23*1.0286</f>
        <v>61.715999999999994</v>
      </c>
      <c r="E23" s="120">
        <f t="shared" ref="E23:E24" si="25">B23*1.0589</f>
        <v>63.533999999999999</v>
      </c>
      <c r="F23" s="120">
        <f t="shared" ref="F23:F24" si="26">B23*1.091</f>
        <v>65.459999999999994</v>
      </c>
      <c r="G23" s="120">
        <f t="shared" ref="G23:G24" si="27">B23*1.1351</f>
        <v>68.105999999999995</v>
      </c>
      <c r="H23" s="116"/>
      <c r="I23" s="178"/>
      <c r="J23" s="119">
        <v>98</v>
      </c>
      <c r="K23" s="120">
        <f t="shared" si="14"/>
        <v>98</v>
      </c>
      <c r="L23" s="120">
        <f t="shared" si="20"/>
        <v>100.80279999999999</v>
      </c>
      <c r="M23" s="120">
        <f t="shared" si="21"/>
        <v>103.7722</v>
      </c>
      <c r="N23" s="120">
        <f t="shared" si="22"/>
        <v>106.91799999999999</v>
      </c>
      <c r="O23" s="128">
        <f t="shared" si="23"/>
        <v>111.2398</v>
      </c>
      <c r="P23" s="179"/>
      <c r="Q23" s="119">
        <v>136</v>
      </c>
      <c r="R23" s="120">
        <f t="shared" si="19"/>
        <v>136</v>
      </c>
      <c r="S23" s="120">
        <f t="shared" si="0"/>
        <v>139.8896</v>
      </c>
      <c r="T23" s="120">
        <f t="shared" si="1"/>
        <v>144.0104</v>
      </c>
      <c r="U23" s="120">
        <f t="shared" si="2"/>
        <v>148.376</v>
      </c>
      <c r="V23" s="120">
        <f t="shared" si="3"/>
        <v>154.37360000000001</v>
      </c>
      <c r="W23" s="116"/>
      <c r="X23" s="178"/>
      <c r="Y23" s="119">
        <v>174</v>
      </c>
      <c r="Z23" s="120">
        <f t="shared" si="4"/>
        <v>174</v>
      </c>
      <c r="AA23" s="120">
        <f t="shared" si="5"/>
        <v>178.97639999999998</v>
      </c>
      <c r="AB23" s="120">
        <f t="shared" si="6"/>
        <v>184.24859999999998</v>
      </c>
      <c r="AC23" s="120">
        <f t="shared" si="7"/>
        <v>189.834</v>
      </c>
      <c r="AD23" s="120">
        <f t="shared" si="8"/>
        <v>197.50739999999999</v>
      </c>
      <c r="AE23" s="113"/>
    </row>
    <row r="24" spans="1:31" x14ac:dyDescent="0.45">
      <c r="A24" s="178"/>
      <c r="B24" s="119">
        <v>61</v>
      </c>
      <c r="C24" s="120">
        <f t="shared" si="9"/>
        <v>61</v>
      </c>
      <c r="D24" s="120">
        <f t="shared" si="24"/>
        <v>62.744599999999998</v>
      </c>
      <c r="E24" s="120">
        <f t="shared" si="25"/>
        <v>64.5929</v>
      </c>
      <c r="F24" s="120">
        <f t="shared" si="26"/>
        <v>66.551000000000002</v>
      </c>
      <c r="G24" s="120">
        <f t="shared" si="27"/>
        <v>69.241100000000003</v>
      </c>
      <c r="H24" s="116"/>
      <c r="I24" s="178"/>
      <c r="J24" s="119">
        <v>99</v>
      </c>
      <c r="K24" s="120">
        <f t="shared" si="14"/>
        <v>99</v>
      </c>
      <c r="L24" s="120">
        <f t="shared" si="20"/>
        <v>101.8314</v>
      </c>
      <c r="M24" s="120">
        <f t="shared" si="21"/>
        <v>104.83109999999999</v>
      </c>
      <c r="N24" s="120">
        <f t="shared" si="22"/>
        <v>108.009</v>
      </c>
      <c r="O24" s="128">
        <f t="shared" si="23"/>
        <v>112.3749</v>
      </c>
      <c r="P24" s="179"/>
      <c r="Q24" s="119">
        <v>137</v>
      </c>
      <c r="R24" s="120">
        <f t="shared" si="19"/>
        <v>137</v>
      </c>
      <c r="S24" s="120">
        <f t="shared" si="0"/>
        <v>140.91819999999998</v>
      </c>
      <c r="T24" s="120">
        <f t="shared" si="1"/>
        <v>145.0693</v>
      </c>
      <c r="U24" s="120">
        <f t="shared" si="2"/>
        <v>149.46699999999998</v>
      </c>
      <c r="V24" s="120">
        <f t="shared" si="3"/>
        <v>155.5087</v>
      </c>
      <c r="W24" s="116"/>
      <c r="X24" s="178"/>
      <c r="Y24" s="119">
        <v>175</v>
      </c>
      <c r="Z24" s="120">
        <f t="shared" si="4"/>
        <v>175</v>
      </c>
      <c r="AA24" s="120">
        <f t="shared" si="5"/>
        <v>180.005</v>
      </c>
      <c r="AB24" s="120">
        <f t="shared" si="6"/>
        <v>185.3075</v>
      </c>
      <c r="AC24" s="120">
        <f t="shared" si="7"/>
        <v>190.92499999999998</v>
      </c>
      <c r="AD24" s="120">
        <f t="shared" si="8"/>
        <v>198.64250000000001</v>
      </c>
      <c r="AE24" s="113"/>
    </row>
    <row r="25" spans="1:31" x14ac:dyDescent="0.45">
      <c r="A25" s="178"/>
      <c r="B25" s="119">
        <v>62</v>
      </c>
      <c r="C25" s="120">
        <f t="shared" si="9"/>
        <v>62</v>
      </c>
      <c r="D25" s="120">
        <f t="shared" ref="D25:D28" si="28">B25*1.0286</f>
        <v>63.773199999999996</v>
      </c>
      <c r="E25" s="120">
        <f t="shared" ref="E25:E28" si="29">B25*1.0589</f>
        <v>65.651799999999994</v>
      </c>
      <c r="F25" s="120">
        <f t="shared" ref="F25:F28" si="30">B25*1.091</f>
        <v>67.641999999999996</v>
      </c>
      <c r="G25" s="120">
        <f t="shared" ref="G25:G28" si="31">B25*1.1351</f>
        <v>70.376199999999997</v>
      </c>
      <c r="H25" s="116"/>
      <c r="I25" s="178"/>
      <c r="J25" s="119">
        <v>100</v>
      </c>
      <c r="K25" s="120">
        <f t="shared" si="14"/>
        <v>100</v>
      </c>
      <c r="L25" s="120">
        <f t="shared" si="20"/>
        <v>102.86</v>
      </c>
      <c r="M25" s="120">
        <f t="shared" si="21"/>
        <v>105.89</v>
      </c>
      <c r="N25" s="120">
        <f t="shared" si="22"/>
        <v>109.1</v>
      </c>
      <c r="O25" s="128">
        <f t="shared" si="23"/>
        <v>113.51</v>
      </c>
      <c r="P25" s="179"/>
      <c r="Q25" s="119">
        <v>138</v>
      </c>
      <c r="R25" s="120">
        <f t="shared" si="19"/>
        <v>138</v>
      </c>
      <c r="S25" s="120">
        <f t="shared" si="0"/>
        <v>141.9468</v>
      </c>
      <c r="T25" s="120">
        <f t="shared" si="1"/>
        <v>146.12819999999999</v>
      </c>
      <c r="U25" s="120">
        <f t="shared" si="2"/>
        <v>150.55799999999999</v>
      </c>
      <c r="V25" s="120">
        <f t="shared" si="3"/>
        <v>156.6438</v>
      </c>
      <c r="W25" s="116"/>
      <c r="X25" s="178"/>
      <c r="Y25" s="119">
        <v>176</v>
      </c>
      <c r="Z25" s="120">
        <f t="shared" si="4"/>
        <v>176</v>
      </c>
      <c r="AA25" s="120">
        <f t="shared" si="5"/>
        <v>181.03359999999998</v>
      </c>
      <c r="AB25" s="120">
        <f t="shared" si="6"/>
        <v>186.3664</v>
      </c>
      <c r="AC25" s="120">
        <f t="shared" si="7"/>
        <v>192.01599999999999</v>
      </c>
      <c r="AD25" s="120">
        <f t="shared" si="8"/>
        <v>199.77760000000001</v>
      </c>
      <c r="AE25" s="113"/>
    </row>
    <row r="26" spans="1:31" x14ac:dyDescent="0.45">
      <c r="A26" s="178"/>
      <c r="B26" s="119">
        <v>63</v>
      </c>
      <c r="C26" s="120">
        <f t="shared" si="9"/>
        <v>63</v>
      </c>
      <c r="D26" s="120">
        <f t="shared" si="28"/>
        <v>64.8018</v>
      </c>
      <c r="E26" s="120">
        <f t="shared" si="29"/>
        <v>66.710700000000003</v>
      </c>
      <c r="F26" s="120">
        <f t="shared" si="30"/>
        <v>68.733000000000004</v>
      </c>
      <c r="G26" s="120">
        <f t="shared" si="31"/>
        <v>71.511300000000006</v>
      </c>
      <c r="H26" s="116"/>
      <c r="I26" s="178"/>
      <c r="J26" s="119">
        <v>101</v>
      </c>
      <c r="K26" s="120">
        <f t="shared" si="14"/>
        <v>101</v>
      </c>
      <c r="L26" s="120">
        <f t="shared" si="20"/>
        <v>103.8886</v>
      </c>
      <c r="M26" s="120">
        <f t="shared" si="21"/>
        <v>106.94889999999999</v>
      </c>
      <c r="N26" s="120">
        <f t="shared" si="22"/>
        <v>110.191</v>
      </c>
      <c r="O26" s="128">
        <f t="shared" si="23"/>
        <v>114.6451</v>
      </c>
      <c r="P26" s="179"/>
      <c r="Q26" s="119">
        <v>139</v>
      </c>
      <c r="R26" s="120">
        <f t="shared" si="19"/>
        <v>139</v>
      </c>
      <c r="S26" s="120">
        <f t="shared" si="0"/>
        <v>142.97540000000001</v>
      </c>
      <c r="T26" s="120">
        <f t="shared" si="1"/>
        <v>147.18709999999999</v>
      </c>
      <c r="U26" s="120">
        <f t="shared" si="2"/>
        <v>151.649</v>
      </c>
      <c r="V26" s="120">
        <f t="shared" si="3"/>
        <v>157.77889999999999</v>
      </c>
      <c r="W26" s="116"/>
      <c r="X26" s="178"/>
      <c r="Y26" s="119">
        <v>177</v>
      </c>
      <c r="Z26" s="120">
        <f t="shared" si="4"/>
        <v>177</v>
      </c>
      <c r="AA26" s="120">
        <f t="shared" si="5"/>
        <v>182.06219999999999</v>
      </c>
      <c r="AB26" s="120">
        <f t="shared" si="6"/>
        <v>187.42529999999999</v>
      </c>
      <c r="AC26" s="120">
        <f t="shared" si="7"/>
        <v>193.107</v>
      </c>
      <c r="AD26" s="120">
        <f t="shared" si="8"/>
        <v>200.9127</v>
      </c>
      <c r="AE26" s="113"/>
    </row>
    <row r="27" spans="1:31" x14ac:dyDescent="0.45">
      <c r="A27" s="178"/>
      <c r="B27" s="119">
        <v>64</v>
      </c>
      <c r="C27" s="120">
        <f t="shared" si="9"/>
        <v>64</v>
      </c>
      <c r="D27" s="120">
        <f t="shared" si="28"/>
        <v>65.830399999999997</v>
      </c>
      <c r="E27" s="120">
        <f t="shared" si="29"/>
        <v>67.769599999999997</v>
      </c>
      <c r="F27" s="120">
        <f t="shared" si="30"/>
        <v>69.823999999999998</v>
      </c>
      <c r="G27" s="120">
        <f t="shared" si="31"/>
        <v>72.6464</v>
      </c>
      <c r="H27" s="116"/>
      <c r="I27" s="178"/>
      <c r="J27" s="119">
        <v>102</v>
      </c>
      <c r="K27" s="120">
        <f t="shared" si="14"/>
        <v>102</v>
      </c>
      <c r="L27" s="120">
        <f t="shared" si="20"/>
        <v>104.91719999999999</v>
      </c>
      <c r="M27" s="120">
        <f t="shared" si="21"/>
        <v>108.00779999999999</v>
      </c>
      <c r="N27" s="120">
        <f t="shared" si="22"/>
        <v>111.282</v>
      </c>
      <c r="O27" s="128">
        <f t="shared" si="23"/>
        <v>115.78019999999999</v>
      </c>
      <c r="P27" s="179"/>
      <c r="Q27" s="119">
        <v>140</v>
      </c>
      <c r="R27" s="120">
        <f t="shared" si="19"/>
        <v>140</v>
      </c>
      <c r="S27" s="120">
        <f t="shared" si="0"/>
        <v>144.00399999999999</v>
      </c>
      <c r="T27" s="120">
        <f t="shared" si="1"/>
        <v>148.24599999999998</v>
      </c>
      <c r="U27" s="120">
        <f t="shared" si="2"/>
        <v>152.74</v>
      </c>
      <c r="V27" s="120">
        <f t="shared" si="3"/>
        <v>158.91399999999999</v>
      </c>
      <c r="W27" s="116"/>
      <c r="X27" s="178"/>
      <c r="Y27" s="119">
        <v>178</v>
      </c>
      <c r="Z27" s="120">
        <f t="shared" si="4"/>
        <v>178</v>
      </c>
      <c r="AA27" s="120">
        <f t="shared" si="5"/>
        <v>183.0908</v>
      </c>
      <c r="AB27" s="120">
        <f t="shared" si="6"/>
        <v>188.48419999999999</v>
      </c>
      <c r="AC27" s="120">
        <f t="shared" si="7"/>
        <v>194.19800000000001</v>
      </c>
      <c r="AD27" s="120">
        <f t="shared" si="8"/>
        <v>202.0478</v>
      </c>
      <c r="AE27" s="113"/>
    </row>
    <row r="28" spans="1:31" x14ac:dyDescent="0.45">
      <c r="A28" s="178"/>
      <c r="B28" s="119">
        <v>65</v>
      </c>
      <c r="C28" s="120">
        <f t="shared" si="9"/>
        <v>65</v>
      </c>
      <c r="D28" s="120">
        <f t="shared" si="28"/>
        <v>66.858999999999995</v>
      </c>
      <c r="E28" s="120">
        <f t="shared" si="29"/>
        <v>68.828499999999991</v>
      </c>
      <c r="F28" s="120">
        <f t="shared" si="30"/>
        <v>70.914999999999992</v>
      </c>
      <c r="G28" s="120">
        <f t="shared" si="31"/>
        <v>73.781499999999994</v>
      </c>
      <c r="H28" s="116"/>
      <c r="I28" s="178"/>
      <c r="J28" s="119">
        <v>103</v>
      </c>
      <c r="K28" s="120">
        <f t="shared" si="14"/>
        <v>103</v>
      </c>
      <c r="L28" s="120">
        <f t="shared" si="20"/>
        <v>105.94579999999999</v>
      </c>
      <c r="M28" s="120">
        <f t="shared" si="21"/>
        <v>109.0667</v>
      </c>
      <c r="N28" s="120">
        <f t="shared" si="22"/>
        <v>112.37299999999999</v>
      </c>
      <c r="O28" s="128">
        <f t="shared" si="23"/>
        <v>116.9153</v>
      </c>
      <c r="P28" s="179"/>
      <c r="Q28" s="119">
        <v>141</v>
      </c>
      <c r="R28" s="120">
        <f t="shared" si="19"/>
        <v>141</v>
      </c>
      <c r="S28" s="120">
        <f t="shared" si="0"/>
        <v>145.0326</v>
      </c>
      <c r="T28" s="120">
        <f t="shared" si="1"/>
        <v>149.3049</v>
      </c>
      <c r="U28" s="120">
        <f t="shared" si="2"/>
        <v>153.83099999999999</v>
      </c>
      <c r="V28" s="120">
        <f t="shared" si="3"/>
        <v>160.04910000000001</v>
      </c>
      <c r="W28" s="116"/>
      <c r="X28" s="178"/>
      <c r="Y28" s="119">
        <v>179</v>
      </c>
      <c r="Z28" s="120">
        <f t="shared" si="4"/>
        <v>179</v>
      </c>
      <c r="AA28" s="120">
        <f t="shared" si="5"/>
        <v>184.11939999999998</v>
      </c>
      <c r="AB28" s="120">
        <f t="shared" si="6"/>
        <v>189.54309999999998</v>
      </c>
      <c r="AC28" s="120">
        <f t="shared" si="7"/>
        <v>195.28899999999999</v>
      </c>
      <c r="AD28" s="120">
        <f t="shared" si="8"/>
        <v>203.18289999999999</v>
      </c>
      <c r="AE28" s="113"/>
    </row>
    <row r="29" spans="1:31" x14ac:dyDescent="0.45">
      <c r="A29" s="178"/>
      <c r="B29" s="119">
        <v>66</v>
      </c>
      <c r="C29" s="120">
        <f t="shared" si="9"/>
        <v>66</v>
      </c>
      <c r="D29" s="120">
        <f t="shared" ref="D29:D32" si="32">B29*1.0286</f>
        <v>67.887599999999992</v>
      </c>
      <c r="E29" s="120">
        <f t="shared" ref="E29:E32" si="33">B29*1.0589</f>
        <v>69.8874</v>
      </c>
      <c r="F29" s="120">
        <f t="shared" ref="F29:F32" si="34">B29*1.091</f>
        <v>72.006</v>
      </c>
      <c r="G29" s="120">
        <f t="shared" ref="G29:G32" si="35">B29*1.1351</f>
        <v>74.916600000000003</v>
      </c>
      <c r="H29" s="116"/>
      <c r="I29" s="178"/>
      <c r="J29" s="119">
        <v>104</v>
      </c>
      <c r="K29" s="120">
        <f t="shared" si="14"/>
        <v>104</v>
      </c>
      <c r="L29" s="120">
        <f t="shared" si="20"/>
        <v>106.9744</v>
      </c>
      <c r="M29" s="120">
        <f t="shared" si="21"/>
        <v>110.12559999999999</v>
      </c>
      <c r="N29" s="120">
        <f t="shared" si="22"/>
        <v>113.464</v>
      </c>
      <c r="O29" s="128">
        <f t="shared" si="23"/>
        <v>118.0504</v>
      </c>
      <c r="P29" s="179"/>
      <c r="Q29" s="119">
        <v>142</v>
      </c>
      <c r="R29" s="120">
        <f t="shared" si="19"/>
        <v>142</v>
      </c>
      <c r="S29" s="120">
        <f t="shared" si="0"/>
        <v>146.06119999999999</v>
      </c>
      <c r="T29" s="120">
        <f t="shared" si="1"/>
        <v>150.3638</v>
      </c>
      <c r="U29" s="120">
        <f t="shared" si="2"/>
        <v>154.922</v>
      </c>
      <c r="V29" s="120">
        <f t="shared" si="3"/>
        <v>161.1842</v>
      </c>
      <c r="W29" s="116"/>
      <c r="X29" s="178"/>
      <c r="Y29" s="119">
        <v>180</v>
      </c>
      <c r="Z29" s="120">
        <f t="shared" si="4"/>
        <v>180</v>
      </c>
      <c r="AA29" s="120">
        <f t="shared" si="5"/>
        <v>185.148</v>
      </c>
      <c r="AB29" s="120">
        <f t="shared" si="6"/>
        <v>190.602</v>
      </c>
      <c r="AC29" s="120">
        <f t="shared" si="7"/>
        <v>196.38</v>
      </c>
      <c r="AD29" s="120">
        <f t="shared" si="8"/>
        <v>204.31800000000001</v>
      </c>
      <c r="AE29" s="113"/>
    </row>
    <row r="30" spans="1:31" x14ac:dyDescent="0.45">
      <c r="A30" s="178"/>
      <c r="B30" s="119">
        <v>67</v>
      </c>
      <c r="C30" s="120">
        <f t="shared" si="9"/>
        <v>67</v>
      </c>
      <c r="D30" s="120">
        <f t="shared" si="32"/>
        <v>68.916200000000003</v>
      </c>
      <c r="E30" s="120">
        <f t="shared" si="33"/>
        <v>70.946299999999994</v>
      </c>
      <c r="F30" s="120">
        <f t="shared" si="34"/>
        <v>73.096999999999994</v>
      </c>
      <c r="G30" s="120">
        <f t="shared" si="35"/>
        <v>76.051699999999997</v>
      </c>
      <c r="H30" s="116"/>
      <c r="I30" s="178"/>
      <c r="J30" s="119">
        <v>105</v>
      </c>
      <c r="K30" s="120">
        <f t="shared" si="14"/>
        <v>105</v>
      </c>
      <c r="L30" s="120">
        <f t="shared" si="20"/>
        <v>108.003</v>
      </c>
      <c r="M30" s="120">
        <f t="shared" si="21"/>
        <v>111.1845</v>
      </c>
      <c r="N30" s="120">
        <f t="shared" si="22"/>
        <v>114.55499999999999</v>
      </c>
      <c r="O30" s="128">
        <f t="shared" si="23"/>
        <v>119.1855</v>
      </c>
      <c r="P30" s="179"/>
      <c r="Q30" s="119">
        <v>143</v>
      </c>
      <c r="R30" s="120">
        <f t="shared" si="19"/>
        <v>143</v>
      </c>
      <c r="S30" s="120">
        <f t="shared" si="0"/>
        <v>147.0898</v>
      </c>
      <c r="T30" s="120">
        <f t="shared" si="1"/>
        <v>151.42269999999999</v>
      </c>
      <c r="U30" s="120">
        <f t="shared" si="2"/>
        <v>156.01300000000001</v>
      </c>
      <c r="V30" s="120">
        <f t="shared" si="3"/>
        <v>162.3193</v>
      </c>
      <c r="W30" s="116"/>
      <c r="X30" s="178"/>
      <c r="Y30" s="119">
        <v>181</v>
      </c>
      <c r="Z30" s="120">
        <f t="shared" si="4"/>
        <v>181</v>
      </c>
      <c r="AA30" s="120">
        <f t="shared" si="5"/>
        <v>186.17659999999998</v>
      </c>
      <c r="AB30" s="120">
        <f t="shared" si="6"/>
        <v>191.6609</v>
      </c>
      <c r="AC30" s="120">
        <f t="shared" si="7"/>
        <v>197.471</v>
      </c>
      <c r="AD30" s="120">
        <f t="shared" si="8"/>
        <v>205.45310000000001</v>
      </c>
      <c r="AE30" s="113"/>
    </row>
    <row r="31" spans="1:31" x14ac:dyDescent="0.45">
      <c r="A31" s="178"/>
      <c r="B31" s="119">
        <v>68</v>
      </c>
      <c r="C31" s="120">
        <f t="shared" si="9"/>
        <v>68</v>
      </c>
      <c r="D31" s="120">
        <f t="shared" si="32"/>
        <v>69.944800000000001</v>
      </c>
      <c r="E31" s="120">
        <f t="shared" si="33"/>
        <v>72.005200000000002</v>
      </c>
      <c r="F31" s="120">
        <f t="shared" si="34"/>
        <v>74.188000000000002</v>
      </c>
      <c r="G31" s="120">
        <f t="shared" si="35"/>
        <v>77.186800000000005</v>
      </c>
      <c r="H31" s="116"/>
      <c r="I31" s="178"/>
      <c r="J31" s="119">
        <v>106</v>
      </c>
      <c r="K31" s="120">
        <f t="shared" si="14"/>
        <v>106</v>
      </c>
      <c r="L31" s="120">
        <f t="shared" si="20"/>
        <v>109.0316</v>
      </c>
      <c r="M31" s="120">
        <f t="shared" si="21"/>
        <v>112.24339999999999</v>
      </c>
      <c r="N31" s="120">
        <f t="shared" si="22"/>
        <v>115.646</v>
      </c>
      <c r="O31" s="128">
        <f t="shared" si="23"/>
        <v>120.3206</v>
      </c>
      <c r="P31" s="179"/>
      <c r="Q31" s="119">
        <v>144</v>
      </c>
      <c r="R31" s="120">
        <f t="shared" si="19"/>
        <v>144</v>
      </c>
      <c r="S31" s="120">
        <f t="shared" si="0"/>
        <v>148.11840000000001</v>
      </c>
      <c r="T31" s="120">
        <f t="shared" si="1"/>
        <v>152.48159999999999</v>
      </c>
      <c r="U31" s="120">
        <f t="shared" si="2"/>
        <v>157.10399999999998</v>
      </c>
      <c r="V31" s="120">
        <f t="shared" si="3"/>
        <v>163.45439999999999</v>
      </c>
      <c r="W31" s="116"/>
      <c r="X31" s="178"/>
      <c r="Y31" s="119">
        <v>182</v>
      </c>
      <c r="Z31" s="120">
        <f t="shared" si="4"/>
        <v>182</v>
      </c>
      <c r="AA31" s="120">
        <f t="shared" si="5"/>
        <v>187.20519999999999</v>
      </c>
      <c r="AB31" s="120">
        <f t="shared" si="6"/>
        <v>192.71979999999999</v>
      </c>
      <c r="AC31" s="120">
        <f t="shared" si="7"/>
        <v>198.56199999999998</v>
      </c>
      <c r="AD31" s="120">
        <f t="shared" si="8"/>
        <v>206.5882</v>
      </c>
      <c r="AE31" s="113"/>
    </row>
    <row r="32" spans="1:31" x14ac:dyDescent="0.45">
      <c r="A32" s="178"/>
      <c r="B32" s="119">
        <v>69</v>
      </c>
      <c r="C32" s="120">
        <f t="shared" si="9"/>
        <v>69</v>
      </c>
      <c r="D32" s="120">
        <f t="shared" si="32"/>
        <v>70.973399999999998</v>
      </c>
      <c r="E32" s="120">
        <f t="shared" si="33"/>
        <v>73.064099999999996</v>
      </c>
      <c r="F32" s="120">
        <f t="shared" si="34"/>
        <v>75.278999999999996</v>
      </c>
      <c r="G32" s="120">
        <f t="shared" si="35"/>
        <v>78.321899999999999</v>
      </c>
      <c r="H32" s="116"/>
      <c r="I32" s="178"/>
      <c r="J32" s="119">
        <v>107</v>
      </c>
      <c r="K32" s="120">
        <f t="shared" si="14"/>
        <v>107</v>
      </c>
      <c r="L32" s="120">
        <f t="shared" si="20"/>
        <v>110.06019999999999</v>
      </c>
      <c r="M32" s="120">
        <f t="shared" si="21"/>
        <v>113.30229999999999</v>
      </c>
      <c r="N32" s="120">
        <f t="shared" si="22"/>
        <v>116.73699999999999</v>
      </c>
      <c r="O32" s="128">
        <f t="shared" si="23"/>
        <v>121.45569999999999</v>
      </c>
      <c r="P32" s="179"/>
      <c r="Q32" s="119">
        <v>145</v>
      </c>
      <c r="R32" s="120">
        <f t="shared" si="19"/>
        <v>145</v>
      </c>
      <c r="S32" s="120">
        <f t="shared" si="0"/>
        <v>149.14699999999999</v>
      </c>
      <c r="T32" s="120">
        <f t="shared" si="1"/>
        <v>153.54049999999998</v>
      </c>
      <c r="U32" s="120">
        <f t="shared" si="2"/>
        <v>158.19499999999999</v>
      </c>
      <c r="V32" s="120">
        <f t="shared" si="3"/>
        <v>164.58949999999999</v>
      </c>
      <c r="W32" s="116"/>
      <c r="X32" s="178"/>
      <c r="Y32" s="119">
        <v>183</v>
      </c>
      <c r="Z32" s="120">
        <f t="shared" si="4"/>
        <v>183</v>
      </c>
      <c r="AA32" s="120">
        <f t="shared" si="5"/>
        <v>188.2338</v>
      </c>
      <c r="AB32" s="120">
        <f t="shared" si="6"/>
        <v>193.77869999999999</v>
      </c>
      <c r="AC32" s="120">
        <f t="shared" si="7"/>
        <v>199.65299999999999</v>
      </c>
      <c r="AD32" s="120">
        <f t="shared" si="8"/>
        <v>207.72329999999999</v>
      </c>
      <c r="AE32" s="113"/>
    </row>
    <row r="33" spans="1:31" x14ac:dyDescent="0.45">
      <c r="A33" s="178"/>
      <c r="B33" s="119">
        <v>70</v>
      </c>
      <c r="C33" s="120">
        <f t="shared" si="9"/>
        <v>70</v>
      </c>
      <c r="D33" s="120">
        <f t="shared" ref="D33:D38" si="36">B33*1.0286</f>
        <v>72.001999999999995</v>
      </c>
      <c r="E33" s="120">
        <f t="shared" ref="E33:E38" si="37">B33*1.0589</f>
        <v>74.12299999999999</v>
      </c>
      <c r="F33" s="120">
        <f t="shared" ref="F33:F38" si="38">B33*1.091</f>
        <v>76.37</v>
      </c>
      <c r="G33" s="120">
        <f t="shared" ref="G33:G38" si="39">B33*1.1351</f>
        <v>79.456999999999994</v>
      </c>
      <c r="H33" s="116"/>
      <c r="I33" s="178"/>
      <c r="J33" s="119">
        <v>108</v>
      </c>
      <c r="K33" s="120">
        <f t="shared" si="14"/>
        <v>108</v>
      </c>
      <c r="L33" s="120">
        <f t="shared" ref="L33:L38" si="40">J33*1.0286</f>
        <v>111.08879999999999</v>
      </c>
      <c r="M33" s="120">
        <f t="shared" ref="M33:M38" si="41">J33*1.0589</f>
        <v>114.3612</v>
      </c>
      <c r="N33" s="120">
        <f t="shared" ref="N33:N38" si="42">J33*1.091</f>
        <v>117.828</v>
      </c>
      <c r="O33" s="128">
        <f t="shared" ref="O33:O38" si="43">J33*1.1351</f>
        <v>122.5908</v>
      </c>
      <c r="P33" s="179"/>
      <c r="Q33" s="119">
        <v>146</v>
      </c>
      <c r="R33" s="120">
        <f t="shared" si="19"/>
        <v>146</v>
      </c>
      <c r="S33" s="120">
        <f t="shared" si="0"/>
        <v>150.1756</v>
      </c>
      <c r="T33" s="120">
        <f t="shared" si="1"/>
        <v>154.5994</v>
      </c>
      <c r="U33" s="120">
        <f t="shared" si="2"/>
        <v>159.286</v>
      </c>
      <c r="V33" s="120">
        <f t="shared" si="3"/>
        <v>165.72460000000001</v>
      </c>
      <c r="W33" s="116"/>
      <c r="X33" s="178"/>
      <c r="Y33" s="119">
        <v>184</v>
      </c>
      <c r="Z33" s="120">
        <f t="shared" si="4"/>
        <v>184</v>
      </c>
      <c r="AA33" s="120">
        <f t="shared" si="5"/>
        <v>189.26239999999999</v>
      </c>
      <c r="AB33" s="120">
        <f t="shared" si="6"/>
        <v>194.83759999999998</v>
      </c>
      <c r="AC33" s="120">
        <f t="shared" si="7"/>
        <v>200.744</v>
      </c>
      <c r="AD33" s="120">
        <f t="shared" si="8"/>
        <v>208.85839999999999</v>
      </c>
      <c r="AE33" s="113"/>
    </row>
    <row r="34" spans="1:31" x14ac:dyDescent="0.45">
      <c r="A34" s="178"/>
      <c r="B34" s="119">
        <v>71</v>
      </c>
      <c r="C34" s="120">
        <f t="shared" si="9"/>
        <v>71</v>
      </c>
      <c r="D34" s="120">
        <f t="shared" si="36"/>
        <v>73.030599999999993</v>
      </c>
      <c r="E34" s="120">
        <f t="shared" si="37"/>
        <v>75.181899999999999</v>
      </c>
      <c r="F34" s="120">
        <f t="shared" si="38"/>
        <v>77.460999999999999</v>
      </c>
      <c r="G34" s="120">
        <f t="shared" si="39"/>
        <v>80.592100000000002</v>
      </c>
      <c r="H34" s="116"/>
      <c r="I34" s="178"/>
      <c r="J34" s="119">
        <v>109</v>
      </c>
      <c r="K34" s="120">
        <f t="shared" si="14"/>
        <v>109</v>
      </c>
      <c r="L34" s="120">
        <f t="shared" si="40"/>
        <v>112.11739999999999</v>
      </c>
      <c r="M34" s="120">
        <f t="shared" si="41"/>
        <v>115.42009999999999</v>
      </c>
      <c r="N34" s="120">
        <f t="shared" si="42"/>
        <v>118.919</v>
      </c>
      <c r="O34" s="128">
        <f t="shared" si="43"/>
        <v>123.7259</v>
      </c>
      <c r="P34" s="179"/>
      <c r="Q34" s="119">
        <v>147</v>
      </c>
      <c r="R34" s="120">
        <f t="shared" si="19"/>
        <v>147</v>
      </c>
      <c r="S34" s="120">
        <f t="shared" si="0"/>
        <v>151.20419999999999</v>
      </c>
      <c r="T34" s="120">
        <f t="shared" si="1"/>
        <v>155.6583</v>
      </c>
      <c r="U34" s="120">
        <f t="shared" si="2"/>
        <v>160.37700000000001</v>
      </c>
      <c r="V34" s="120">
        <f t="shared" si="3"/>
        <v>166.8597</v>
      </c>
      <c r="W34" s="116"/>
      <c r="X34" s="178"/>
      <c r="Y34" s="119">
        <v>185</v>
      </c>
      <c r="Z34" s="120">
        <f t="shared" si="4"/>
        <v>185</v>
      </c>
      <c r="AA34" s="120">
        <f t="shared" si="5"/>
        <v>190.291</v>
      </c>
      <c r="AB34" s="120">
        <f t="shared" si="6"/>
        <v>195.8965</v>
      </c>
      <c r="AC34" s="120">
        <f t="shared" si="7"/>
        <v>201.83500000000001</v>
      </c>
      <c r="AD34" s="120">
        <f t="shared" si="8"/>
        <v>209.99350000000001</v>
      </c>
      <c r="AE34" s="113"/>
    </row>
    <row r="35" spans="1:31" x14ac:dyDescent="0.45">
      <c r="A35" s="178"/>
      <c r="B35" s="119">
        <v>72</v>
      </c>
      <c r="C35" s="120">
        <f t="shared" si="9"/>
        <v>72</v>
      </c>
      <c r="D35" s="120">
        <f t="shared" si="36"/>
        <v>74.059200000000004</v>
      </c>
      <c r="E35" s="120">
        <f t="shared" si="37"/>
        <v>76.240799999999993</v>
      </c>
      <c r="F35" s="120">
        <f t="shared" si="38"/>
        <v>78.551999999999992</v>
      </c>
      <c r="G35" s="120">
        <f t="shared" si="39"/>
        <v>81.727199999999996</v>
      </c>
      <c r="H35" s="116"/>
      <c r="I35" s="178"/>
      <c r="J35" s="119">
        <v>110</v>
      </c>
      <c r="K35" s="120">
        <f t="shared" si="14"/>
        <v>110</v>
      </c>
      <c r="L35" s="120">
        <f t="shared" si="40"/>
        <v>113.146</v>
      </c>
      <c r="M35" s="120">
        <f t="shared" si="41"/>
        <v>116.479</v>
      </c>
      <c r="N35" s="120">
        <f t="shared" si="42"/>
        <v>120.00999999999999</v>
      </c>
      <c r="O35" s="128">
        <f t="shared" si="43"/>
        <v>124.861</v>
      </c>
      <c r="P35" s="179"/>
      <c r="Q35" s="119">
        <v>148</v>
      </c>
      <c r="R35" s="120">
        <f t="shared" si="19"/>
        <v>148</v>
      </c>
      <c r="S35" s="120">
        <f t="shared" si="0"/>
        <v>152.2328</v>
      </c>
      <c r="T35" s="120">
        <f t="shared" si="1"/>
        <v>156.71719999999999</v>
      </c>
      <c r="U35" s="120">
        <f t="shared" si="2"/>
        <v>161.46799999999999</v>
      </c>
      <c r="V35" s="120">
        <f t="shared" si="3"/>
        <v>167.9948</v>
      </c>
      <c r="W35" s="116"/>
      <c r="X35" s="178"/>
      <c r="Y35" s="119">
        <v>186</v>
      </c>
      <c r="Z35" s="120">
        <f t="shared" si="4"/>
        <v>186</v>
      </c>
      <c r="AA35" s="120">
        <f t="shared" si="5"/>
        <v>191.31959999999998</v>
      </c>
      <c r="AB35" s="120">
        <f t="shared" si="6"/>
        <v>196.9554</v>
      </c>
      <c r="AC35" s="120">
        <f t="shared" si="7"/>
        <v>202.92599999999999</v>
      </c>
      <c r="AD35" s="120">
        <f t="shared" si="8"/>
        <v>211.12860000000001</v>
      </c>
      <c r="AE35" s="113"/>
    </row>
    <row r="36" spans="1:31" x14ac:dyDescent="0.45">
      <c r="A36" s="178"/>
      <c r="B36" s="119">
        <v>73</v>
      </c>
      <c r="C36" s="120">
        <f t="shared" si="9"/>
        <v>73</v>
      </c>
      <c r="D36" s="120">
        <f t="shared" si="36"/>
        <v>75.087800000000001</v>
      </c>
      <c r="E36" s="120">
        <f t="shared" si="37"/>
        <v>77.299700000000001</v>
      </c>
      <c r="F36" s="120">
        <f t="shared" si="38"/>
        <v>79.643000000000001</v>
      </c>
      <c r="G36" s="120">
        <f t="shared" si="39"/>
        <v>82.862300000000005</v>
      </c>
      <c r="H36" s="116"/>
      <c r="I36" s="178"/>
      <c r="J36" s="119">
        <v>111</v>
      </c>
      <c r="K36" s="120">
        <f t="shared" si="14"/>
        <v>111</v>
      </c>
      <c r="L36" s="120">
        <f t="shared" si="40"/>
        <v>114.1746</v>
      </c>
      <c r="M36" s="120">
        <f t="shared" si="41"/>
        <v>117.53789999999999</v>
      </c>
      <c r="N36" s="120">
        <f t="shared" si="42"/>
        <v>121.101</v>
      </c>
      <c r="O36" s="128">
        <f t="shared" si="43"/>
        <v>125.9961</v>
      </c>
      <c r="P36" s="179"/>
      <c r="Q36" s="119">
        <v>149</v>
      </c>
      <c r="R36" s="120">
        <f t="shared" si="19"/>
        <v>149</v>
      </c>
      <c r="S36" s="120">
        <f t="shared" si="0"/>
        <v>153.26139999999998</v>
      </c>
      <c r="T36" s="120">
        <f t="shared" si="1"/>
        <v>157.77609999999999</v>
      </c>
      <c r="U36" s="120">
        <f t="shared" si="2"/>
        <v>162.559</v>
      </c>
      <c r="V36" s="120">
        <f t="shared" si="3"/>
        <v>169.12989999999999</v>
      </c>
      <c r="W36" s="116"/>
      <c r="X36" s="178"/>
      <c r="Y36" s="119">
        <v>187</v>
      </c>
      <c r="Z36" s="120">
        <f t="shared" si="4"/>
        <v>187</v>
      </c>
      <c r="AA36" s="120">
        <f t="shared" si="5"/>
        <v>192.34819999999999</v>
      </c>
      <c r="AB36" s="120">
        <f t="shared" si="6"/>
        <v>198.01429999999999</v>
      </c>
      <c r="AC36" s="120">
        <f t="shared" si="7"/>
        <v>204.017</v>
      </c>
      <c r="AD36" s="120">
        <f t="shared" si="8"/>
        <v>212.2637</v>
      </c>
      <c r="AE36" s="113"/>
    </row>
    <row r="37" spans="1:31" x14ac:dyDescent="0.45">
      <c r="A37" s="178"/>
      <c r="B37" s="119">
        <v>74</v>
      </c>
      <c r="C37" s="120">
        <f t="shared" si="9"/>
        <v>74</v>
      </c>
      <c r="D37" s="120">
        <f t="shared" si="36"/>
        <v>76.116399999999999</v>
      </c>
      <c r="E37" s="120">
        <f t="shared" si="37"/>
        <v>78.358599999999996</v>
      </c>
      <c r="F37" s="120">
        <f t="shared" si="38"/>
        <v>80.733999999999995</v>
      </c>
      <c r="G37" s="120">
        <f t="shared" si="39"/>
        <v>83.997399999999999</v>
      </c>
      <c r="H37" s="116"/>
      <c r="I37" s="178"/>
      <c r="J37" s="119">
        <v>112</v>
      </c>
      <c r="K37" s="120">
        <f t="shared" si="14"/>
        <v>112</v>
      </c>
      <c r="L37" s="120">
        <f t="shared" si="40"/>
        <v>115.2032</v>
      </c>
      <c r="M37" s="120">
        <f t="shared" si="41"/>
        <v>118.5968</v>
      </c>
      <c r="N37" s="120">
        <f t="shared" si="42"/>
        <v>122.19199999999999</v>
      </c>
      <c r="O37" s="128">
        <f t="shared" si="43"/>
        <v>127.13120000000001</v>
      </c>
      <c r="P37" s="179"/>
      <c r="Q37" s="119">
        <v>150</v>
      </c>
      <c r="R37" s="120">
        <f t="shared" si="19"/>
        <v>150</v>
      </c>
      <c r="S37" s="120">
        <f t="shared" ref="S37:S40" si="44">Q37*1.0286</f>
        <v>154.29</v>
      </c>
      <c r="T37" s="120">
        <f t="shared" ref="T37:T40" si="45">Q37*1.0589</f>
        <v>158.83499999999998</v>
      </c>
      <c r="U37" s="120">
        <f t="shared" ref="U37:U40" si="46">Q37*1.091</f>
        <v>163.65</v>
      </c>
      <c r="V37" s="120">
        <f t="shared" ref="V37:V40" si="47">Q37*1.1351</f>
        <v>170.26499999999999</v>
      </c>
      <c r="W37" s="116"/>
      <c r="X37" s="178"/>
      <c r="Y37" s="119">
        <v>188</v>
      </c>
      <c r="Z37" s="120">
        <f t="shared" ref="Z37:Z40" si="48">Y37*1</f>
        <v>188</v>
      </c>
      <c r="AA37" s="120">
        <f t="shared" ref="AA37:AA40" si="49">Y37*1.0286</f>
        <v>193.3768</v>
      </c>
      <c r="AB37" s="120">
        <f t="shared" ref="AB37:AB40" si="50">Y37*1.0589</f>
        <v>199.07319999999999</v>
      </c>
      <c r="AC37" s="120">
        <f t="shared" ref="AC37:AC40" si="51">Y37*1.091</f>
        <v>205.108</v>
      </c>
      <c r="AD37" s="120">
        <f t="shared" ref="AD37:AD40" si="52">Y37*1.1351</f>
        <v>213.39879999999999</v>
      </c>
      <c r="AE37" s="113"/>
    </row>
    <row r="38" spans="1:31" x14ac:dyDescent="0.45">
      <c r="A38" s="178"/>
      <c r="B38" s="119">
        <v>75</v>
      </c>
      <c r="C38" s="120">
        <f t="shared" si="9"/>
        <v>75</v>
      </c>
      <c r="D38" s="120">
        <f t="shared" si="36"/>
        <v>77.144999999999996</v>
      </c>
      <c r="E38" s="120">
        <f t="shared" si="37"/>
        <v>79.41749999999999</v>
      </c>
      <c r="F38" s="120">
        <f t="shared" si="38"/>
        <v>81.825000000000003</v>
      </c>
      <c r="G38" s="120">
        <f t="shared" si="39"/>
        <v>85.132499999999993</v>
      </c>
      <c r="H38" s="116"/>
      <c r="I38" s="178"/>
      <c r="J38" s="119">
        <v>113</v>
      </c>
      <c r="K38" s="120">
        <f t="shared" si="14"/>
        <v>113</v>
      </c>
      <c r="L38" s="120">
        <f t="shared" si="40"/>
        <v>116.23179999999999</v>
      </c>
      <c r="M38" s="120">
        <f t="shared" si="41"/>
        <v>119.6557</v>
      </c>
      <c r="N38" s="120">
        <f t="shared" si="42"/>
        <v>123.283</v>
      </c>
      <c r="O38" s="128">
        <f t="shared" si="43"/>
        <v>128.2663</v>
      </c>
      <c r="P38" s="179"/>
      <c r="Q38" s="119">
        <v>151</v>
      </c>
      <c r="R38" s="120">
        <f t="shared" si="19"/>
        <v>151</v>
      </c>
      <c r="S38" s="120">
        <f t="shared" si="44"/>
        <v>155.3186</v>
      </c>
      <c r="T38" s="120">
        <f t="shared" si="45"/>
        <v>159.8939</v>
      </c>
      <c r="U38" s="120">
        <f t="shared" si="46"/>
        <v>164.74099999999999</v>
      </c>
      <c r="V38" s="120">
        <f t="shared" si="47"/>
        <v>171.40010000000001</v>
      </c>
      <c r="W38" s="116"/>
      <c r="X38" s="178"/>
      <c r="Y38" s="119">
        <v>189</v>
      </c>
      <c r="Z38" s="120">
        <f t="shared" si="48"/>
        <v>189</v>
      </c>
      <c r="AA38" s="120">
        <f t="shared" si="49"/>
        <v>194.40539999999999</v>
      </c>
      <c r="AB38" s="120">
        <f t="shared" si="50"/>
        <v>200.13209999999998</v>
      </c>
      <c r="AC38" s="120">
        <f t="shared" si="51"/>
        <v>206.19899999999998</v>
      </c>
      <c r="AD38" s="120">
        <f t="shared" si="52"/>
        <v>214.53389999999999</v>
      </c>
      <c r="AE38" s="113"/>
    </row>
    <row r="39" spans="1:31" x14ac:dyDescent="0.45">
      <c r="A39" s="178"/>
      <c r="B39" s="119">
        <v>76</v>
      </c>
      <c r="C39" s="120">
        <f t="shared" si="9"/>
        <v>76</v>
      </c>
      <c r="D39" s="120">
        <f t="shared" ref="D39:D40" si="53">B39*1.0286</f>
        <v>78.173599999999993</v>
      </c>
      <c r="E39" s="120">
        <f t="shared" ref="E39:E40" si="54">B39*1.0589</f>
        <v>80.476399999999998</v>
      </c>
      <c r="F39" s="120">
        <f t="shared" ref="F39:F40" si="55">B39*1.091</f>
        <v>82.915999999999997</v>
      </c>
      <c r="G39" s="120">
        <f t="shared" ref="G39:G40" si="56">B39*1.1351</f>
        <v>86.267600000000002</v>
      </c>
      <c r="H39" s="116"/>
      <c r="I39" s="178"/>
      <c r="J39" s="119">
        <v>114</v>
      </c>
      <c r="K39" s="120">
        <f t="shared" si="14"/>
        <v>114</v>
      </c>
      <c r="L39" s="120">
        <f t="shared" ref="L39:L40" si="57">J39*1.0286</f>
        <v>117.26039999999999</v>
      </c>
      <c r="M39" s="120">
        <f t="shared" ref="M39:M40" si="58">J39*1.0589</f>
        <v>120.71459999999999</v>
      </c>
      <c r="N39" s="120">
        <f t="shared" ref="N39:N40" si="59">J39*1.091</f>
        <v>124.374</v>
      </c>
      <c r="O39" s="128">
        <f t="shared" ref="O39:O40" si="60">J39*1.1351</f>
        <v>129.4014</v>
      </c>
      <c r="P39" s="113"/>
      <c r="Q39" s="119">
        <v>152</v>
      </c>
      <c r="R39" s="120">
        <f t="shared" si="19"/>
        <v>152</v>
      </c>
      <c r="S39" s="120">
        <f t="shared" si="44"/>
        <v>156.34719999999999</v>
      </c>
      <c r="T39" s="120">
        <f t="shared" si="45"/>
        <v>160.9528</v>
      </c>
      <c r="U39" s="120">
        <f t="shared" si="46"/>
        <v>165.83199999999999</v>
      </c>
      <c r="V39" s="120">
        <f t="shared" si="47"/>
        <v>172.5352</v>
      </c>
      <c r="W39" s="116"/>
      <c r="X39" s="118"/>
      <c r="Y39" s="119">
        <v>190</v>
      </c>
      <c r="Z39" s="120">
        <f t="shared" si="48"/>
        <v>190</v>
      </c>
      <c r="AA39" s="120">
        <f t="shared" si="49"/>
        <v>195.434</v>
      </c>
      <c r="AB39" s="120">
        <f t="shared" si="50"/>
        <v>201.191</v>
      </c>
      <c r="AC39" s="120">
        <f t="shared" si="51"/>
        <v>207.29</v>
      </c>
      <c r="AD39" s="120">
        <f t="shared" si="52"/>
        <v>215.66900000000001</v>
      </c>
      <c r="AE39" s="113"/>
    </row>
    <row r="40" spans="1:31" ht="18.75" customHeight="1" x14ac:dyDescent="0.45">
      <c r="A40" s="178"/>
      <c r="B40" s="119">
        <v>77</v>
      </c>
      <c r="C40" s="125">
        <f t="shared" si="9"/>
        <v>77</v>
      </c>
      <c r="D40" s="121">
        <f t="shared" si="53"/>
        <v>79.202199999999991</v>
      </c>
      <c r="E40" s="121">
        <f t="shared" si="54"/>
        <v>81.535299999999992</v>
      </c>
      <c r="F40" s="121">
        <f t="shared" si="55"/>
        <v>84.006999999999991</v>
      </c>
      <c r="G40" s="121">
        <f t="shared" si="56"/>
        <v>87.402699999999996</v>
      </c>
      <c r="H40" s="116"/>
      <c r="I40" s="178"/>
      <c r="J40" s="119">
        <v>115</v>
      </c>
      <c r="K40" s="125">
        <f t="shared" si="14"/>
        <v>115</v>
      </c>
      <c r="L40" s="121">
        <f t="shared" si="57"/>
        <v>118.289</v>
      </c>
      <c r="M40" s="121">
        <f t="shared" si="58"/>
        <v>121.7735</v>
      </c>
      <c r="N40" s="121">
        <f t="shared" si="59"/>
        <v>125.465</v>
      </c>
      <c r="O40" s="123">
        <f t="shared" si="60"/>
        <v>130.53649999999999</v>
      </c>
      <c r="P40" s="113"/>
      <c r="Q40" s="119">
        <v>153</v>
      </c>
      <c r="R40" s="125">
        <f t="shared" si="19"/>
        <v>153</v>
      </c>
      <c r="S40" s="121">
        <f t="shared" si="44"/>
        <v>157.3758</v>
      </c>
      <c r="T40" s="121">
        <f t="shared" si="45"/>
        <v>162.01169999999999</v>
      </c>
      <c r="U40" s="121">
        <f t="shared" si="46"/>
        <v>166.923</v>
      </c>
      <c r="V40" s="121">
        <f t="shared" si="47"/>
        <v>173.6703</v>
      </c>
      <c r="W40" s="113"/>
      <c r="Y40" s="119">
        <v>191</v>
      </c>
      <c r="Z40" s="125">
        <f t="shared" si="48"/>
        <v>191</v>
      </c>
      <c r="AA40" s="121">
        <f t="shared" si="49"/>
        <v>196.46259999999998</v>
      </c>
      <c r="AB40" s="121">
        <f t="shared" si="50"/>
        <v>202.2499</v>
      </c>
      <c r="AC40" s="121">
        <f t="shared" si="51"/>
        <v>208.381</v>
      </c>
      <c r="AD40" s="121">
        <f t="shared" si="52"/>
        <v>216.80410000000001</v>
      </c>
      <c r="AE40" s="113"/>
    </row>
    <row r="41" spans="1:31" ht="18.75" customHeight="1" x14ac:dyDescent="0.45">
      <c r="B41" s="126"/>
      <c r="C41" s="115">
        <v>1</v>
      </c>
      <c r="D41" s="115">
        <v>2</v>
      </c>
      <c r="E41" s="115">
        <v>3</v>
      </c>
      <c r="F41" s="115">
        <v>4</v>
      </c>
      <c r="G41" s="115">
        <v>5</v>
      </c>
      <c r="H41" s="116"/>
      <c r="J41" s="126"/>
      <c r="K41" s="115">
        <v>1</v>
      </c>
      <c r="L41" s="115">
        <v>2</v>
      </c>
      <c r="M41" s="115">
        <v>3</v>
      </c>
      <c r="N41" s="115">
        <v>4</v>
      </c>
      <c r="O41" s="124">
        <v>5</v>
      </c>
      <c r="P41" s="113"/>
      <c r="Q41" s="126"/>
      <c r="R41" s="115">
        <v>1</v>
      </c>
      <c r="S41" s="115">
        <v>2</v>
      </c>
      <c r="T41" s="115">
        <v>3</v>
      </c>
      <c r="U41" s="115">
        <v>4</v>
      </c>
      <c r="V41" s="115">
        <v>5</v>
      </c>
      <c r="W41" s="113"/>
      <c r="Y41" s="126"/>
      <c r="Z41" s="115">
        <v>1</v>
      </c>
      <c r="AA41" s="115">
        <v>2</v>
      </c>
      <c r="AB41" s="115">
        <v>3</v>
      </c>
      <c r="AC41" s="115">
        <v>4</v>
      </c>
      <c r="AD41" s="115">
        <v>5</v>
      </c>
      <c r="AE41" s="113"/>
    </row>
  </sheetData>
  <sheetProtection algorithmName="SHA-512" hashValue="3luM+0rUhNO0Wrppqnh211qpThNTrLJhVcstuYhf78eelQBUFWlpCy/NumxUGapEIGxWEh1aCEzr/LiWuDGDUw==" saltValue="4GjAQhPVsDLkn3bh4BmAog==" spinCount="100000" sheet="1" objects="1" scenarios="1"/>
  <mergeCells count="8">
    <mergeCell ref="B1:G1"/>
    <mergeCell ref="I2:I40"/>
    <mergeCell ref="A2:A40"/>
    <mergeCell ref="Q1:V1"/>
    <mergeCell ref="Y1:AD1"/>
    <mergeCell ref="P2:P38"/>
    <mergeCell ref="X2:X38"/>
    <mergeCell ref="J1:O1"/>
  </mergeCells>
  <pageMargins left="0.7" right="0.7" top="0.78740157499999996" bottom="0.78740157499999996" header="0.3" footer="0.3"/>
  <pageSetup paperSize="9" scale="98" orientation="portrait" r:id="rId1"/>
  <colBreaks count="1" manualBreakCount="1">
    <brk id="15" max="40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37"/>
  <sheetViews>
    <sheetView zoomScale="90" zoomScaleNormal="90" workbookViewId="0">
      <selection activeCell="A4" sqref="A4"/>
    </sheetView>
  </sheetViews>
  <sheetFormatPr baseColWidth="10" defaultRowHeight="14.5" x14ac:dyDescent="0.35"/>
  <cols>
    <col min="1" max="1" width="11.453125" style="45"/>
    <col min="3" max="3" width="15.7265625" style="4" customWidth="1"/>
    <col min="4" max="4" width="15.26953125" customWidth="1"/>
    <col min="5" max="5" width="13.7265625" customWidth="1"/>
    <col min="6" max="6" width="12.453125" style="45" customWidth="1"/>
    <col min="7" max="7" width="15.81640625" style="34" customWidth="1"/>
    <col min="9" max="9" width="13.453125" customWidth="1"/>
    <col min="10" max="10" width="14.81640625" customWidth="1"/>
    <col min="11" max="11" width="13.7265625" customWidth="1"/>
    <col min="12" max="12" width="11.453125" style="68"/>
    <col min="13" max="13" width="11.453125" style="4"/>
    <col min="14" max="21" width="10.26953125" style="68" customWidth="1"/>
    <col min="22" max="22" width="20.26953125" style="68" customWidth="1"/>
    <col min="23" max="23" width="12" customWidth="1"/>
  </cols>
  <sheetData>
    <row r="1" spans="1:23" x14ac:dyDescent="0.35">
      <c r="A1" s="44"/>
      <c r="B1" s="11"/>
      <c r="C1" s="46"/>
      <c r="D1" s="11"/>
      <c r="E1" s="11"/>
      <c r="F1" s="44"/>
      <c r="G1" s="103"/>
      <c r="H1" s="11"/>
      <c r="I1" s="11"/>
      <c r="J1" s="11"/>
      <c r="K1" s="11"/>
      <c r="L1" s="101"/>
      <c r="M1" s="46"/>
      <c r="N1" s="180" t="s">
        <v>73</v>
      </c>
      <c r="O1" s="181"/>
      <c r="P1" s="182" t="s">
        <v>88</v>
      </c>
      <c r="Q1" s="183"/>
      <c r="R1" s="182" t="s">
        <v>74</v>
      </c>
      <c r="S1" s="183"/>
      <c r="T1" s="182" t="s">
        <v>75</v>
      </c>
      <c r="U1" s="183"/>
      <c r="V1" s="71"/>
      <c r="W1" s="11"/>
    </row>
    <row r="2" spans="1:23" ht="36" customHeight="1" x14ac:dyDescent="0.35">
      <c r="A2" s="157" t="s">
        <v>122</v>
      </c>
      <c r="B2" s="158" t="s">
        <v>47</v>
      </c>
      <c r="C2" s="155" t="s">
        <v>48</v>
      </c>
      <c r="D2" s="159" t="s">
        <v>0</v>
      </c>
      <c r="E2" s="159" t="s">
        <v>1</v>
      </c>
      <c r="F2" s="160" t="s">
        <v>13</v>
      </c>
      <c r="G2" s="76" t="s">
        <v>29</v>
      </c>
      <c r="H2" s="155" t="s">
        <v>70</v>
      </c>
      <c r="I2" s="155" t="s">
        <v>30</v>
      </c>
      <c r="J2" s="155" t="s">
        <v>31</v>
      </c>
      <c r="K2" s="156" t="s">
        <v>32</v>
      </c>
      <c r="L2" s="147" t="s">
        <v>79</v>
      </c>
      <c r="M2" s="165" t="s">
        <v>15</v>
      </c>
      <c r="N2" s="49" t="s">
        <v>69</v>
      </c>
      <c r="O2" s="48" t="s">
        <v>91</v>
      </c>
      <c r="P2" s="49" t="s">
        <v>76</v>
      </c>
      <c r="Q2" s="48" t="s">
        <v>131</v>
      </c>
      <c r="R2" s="49" t="s">
        <v>77</v>
      </c>
      <c r="S2" s="48" t="s">
        <v>132</v>
      </c>
      <c r="T2" s="49" t="s">
        <v>78</v>
      </c>
      <c r="U2" s="48" t="s">
        <v>133</v>
      </c>
      <c r="V2" s="166" t="s">
        <v>72</v>
      </c>
      <c r="W2" s="167" t="s">
        <v>27</v>
      </c>
    </row>
    <row r="3" spans="1:23" x14ac:dyDescent="0.35">
      <c r="A3" s="40">
        <v>44904</v>
      </c>
      <c r="B3" s="14" t="s">
        <v>49</v>
      </c>
      <c r="C3" s="9" t="s">
        <v>50</v>
      </c>
      <c r="D3" s="28" t="s">
        <v>40</v>
      </c>
      <c r="E3" s="14" t="s">
        <v>41</v>
      </c>
      <c r="F3" s="15">
        <v>32143</v>
      </c>
      <c r="G3" s="102" t="s">
        <v>33</v>
      </c>
      <c r="H3" s="9" t="s">
        <v>34</v>
      </c>
      <c r="I3" s="14" t="s">
        <v>35</v>
      </c>
      <c r="J3" s="9" t="s">
        <v>36</v>
      </c>
      <c r="K3" s="9" t="s">
        <v>37</v>
      </c>
      <c r="L3" s="31">
        <f>Tabelle3[[#This Row],[Gewicht 
(kg)]]</f>
        <v>85</v>
      </c>
      <c r="M3" s="9">
        <f>Tabelle3[[#This Row],[Größe
(cm)]]</f>
        <v>188</v>
      </c>
      <c r="N3" s="67">
        <f>VLOOKUP(CONCATENATE(D3,F3),BZ!A:S,16,FALSE)</f>
        <v>93</v>
      </c>
      <c r="O3" s="68">
        <f>VLOOKUP(CONCATENATE(D3,F3),BZ!A:S,17,FALSE)</f>
        <v>109.41176470588236</v>
      </c>
      <c r="P3" s="50">
        <f>VLOOKUP(CONCATENATE(D3,F3),KB!A:V,19,FALSE)</f>
        <v>103.645</v>
      </c>
      <c r="Q3" s="53">
        <f>VLOOKUP(CONCATENATE(D3,F3),KB!A:V,20,FALSE)</f>
        <v>121.93529411764705</v>
      </c>
      <c r="R3" s="50">
        <f>VLOOKUP(CONCATENATE(D3,F3),US!A:U,18,FALSE)</f>
        <v>92.734999999999999</v>
      </c>
      <c r="S3" s="53">
        <f>VLOOKUP(CONCATENATE(D3,F3),US!A:U,19,FALSE)</f>
        <v>109.1</v>
      </c>
      <c r="T3" s="50">
        <f>VLOOKUP(CONCATENATE(D3,F3),KH!A:U,18,FALSE)</f>
        <v>147.56299999999999</v>
      </c>
      <c r="U3" s="53">
        <f>VLOOKUP(CONCATENATE(D3,F3),KH!A:U,19,FALSE)</f>
        <v>173.6035294117647</v>
      </c>
      <c r="V3" s="84"/>
      <c r="W3" s="68" t="s">
        <v>80</v>
      </c>
    </row>
    <row r="4" spans="1:23" x14ac:dyDescent="0.35">
      <c r="A4" s="92"/>
      <c r="B4" s="93"/>
      <c r="C4" s="94"/>
      <c r="D4" s="93"/>
      <c r="E4" s="93"/>
      <c r="F4" s="138"/>
      <c r="G4" s="104"/>
      <c r="H4" s="93"/>
      <c r="I4" s="93"/>
      <c r="J4" s="93"/>
      <c r="K4" s="93"/>
      <c r="L4" s="90"/>
      <c r="M4" s="105"/>
      <c r="N4" s="67" t="e">
        <f>VLOOKUP(CONCATENATE(D4,F4),BZ!A:S,16,FALSE)</f>
        <v>#N/A</v>
      </c>
      <c r="O4" s="68" t="e">
        <f>VLOOKUP(CONCATENATE(D4,F4),BZ!A:S,17,FALSE)</f>
        <v>#N/A</v>
      </c>
      <c r="P4" s="67" t="e">
        <f>VLOOKUP(CONCATENATE(D4,F4),KB!A:V,19,FALSE)</f>
        <v>#N/A</v>
      </c>
      <c r="Q4" s="68" t="e">
        <f>VLOOKUP(CONCATENATE(D4,F4),KB!A:V,20,FALSE)</f>
        <v>#N/A</v>
      </c>
      <c r="R4" s="67" t="e">
        <f>VLOOKUP(CONCATENATE(D4,F4),US!A:U,18,FALSE)</f>
        <v>#N/A</v>
      </c>
      <c r="S4" s="68" t="e">
        <f>VLOOKUP(CONCATENATE(D4,F4),US!A:U,19,FALSE)</f>
        <v>#N/A</v>
      </c>
      <c r="T4" s="67" t="e">
        <f>VLOOKUP(CONCATENATE(D4,F4),KH!A:U,18,FALSE)</f>
        <v>#N/A</v>
      </c>
      <c r="U4" s="68" t="e">
        <f>VLOOKUP(CONCATENATE(D4,F4),KH!A:U,19,FALSE)</f>
        <v>#N/A</v>
      </c>
      <c r="V4" s="90"/>
      <c r="W4" s="91"/>
    </row>
    <row r="5" spans="1:23" x14ac:dyDescent="0.35">
      <c r="A5" s="92"/>
      <c r="B5" s="93"/>
      <c r="C5" s="94"/>
      <c r="D5" s="93"/>
      <c r="E5" s="93"/>
      <c r="F5" s="129"/>
      <c r="G5" s="104"/>
      <c r="H5" s="93"/>
      <c r="I5" s="93"/>
      <c r="J5" s="93"/>
      <c r="K5" s="93"/>
      <c r="L5" s="90"/>
      <c r="M5" s="105"/>
      <c r="N5" s="67" t="e">
        <f>VLOOKUP(CONCATENATE(D5,F5),BZ!A:S,16,FALSE)</f>
        <v>#N/A</v>
      </c>
      <c r="O5" s="68" t="e">
        <f>VLOOKUP(CONCATENATE(D5,F5),BZ!A:S,17,FALSE)</f>
        <v>#N/A</v>
      </c>
      <c r="P5" s="67" t="e">
        <f>VLOOKUP(CONCATENATE(D5,F5),KB!A:V,19,FALSE)</f>
        <v>#N/A</v>
      </c>
      <c r="Q5" s="68" t="e">
        <f>VLOOKUP(CONCATENATE(D5,F5),KB!A:V,20,FALSE)</f>
        <v>#N/A</v>
      </c>
      <c r="R5" s="67" t="e">
        <f>VLOOKUP(CONCATENATE(D5,F5),US!A:U,18,FALSE)</f>
        <v>#N/A</v>
      </c>
      <c r="S5" s="68" t="e">
        <f>VLOOKUP(CONCATENATE(D5,F5),US!A:U,19,FALSE)</f>
        <v>#N/A</v>
      </c>
      <c r="T5" s="67" t="e">
        <f>VLOOKUP(CONCATENATE(D5,F5),KH!A:U,18,FALSE)</f>
        <v>#N/A</v>
      </c>
      <c r="U5" s="68" t="e">
        <f>VLOOKUP(CONCATENATE(D5,F5),KH!A:U,19,FALSE)</f>
        <v>#N/A</v>
      </c>
      <c r="V5" s="90"/>
      <c r="W5" s="91"/>
    </row>
    <row r="6" spans="1:23" x14ac:dyDescent="0.35">
      <c r="A6" s="92"/>
      <c r="B6" s="93"/>
      <c r="C6" s="94"/>
      <c r="D6" s="93"/>
      <c r="E6" s="93"/>
      <c r="F6" s="138"/>
      <c r="G6" s="104"/>
      <c r="H6" s="93"/>
      <c r="I6" s="93"/>
      <c r="J6" s="93"/>
      <c r="K6" s="93"/>
      <c r="L6" s="90"/>
      <c r="M6" s="105"/>
      <c r="N6" s="67" t="e">
        <f>VLOOKUP(CONCATENATE(D6,F6),BZ!A:S,16,FALSE)</f>
        <v>#N/A</v>
      </c>
      <c r="O6" s="68" t="e">
        <f>VLOOKUP(CONCATENATE(D6,F6),BZ!A:S,17,FALSE)</f>
        <v>#N/A</v>
      </c>
      <c r="P6" s="67" t="e">
        <f>VLOOKUP(CONCATENATE(D6,F6),KB!A:V,19,FALSE)</f>
        <v>#N/A</v>
      </c>
      <c r="Q6" s="68" t="e">
        <f>VLOOKUP(CONCATENATE(D6,F6),KB!A:V,20,FALSE)</f>
        <v>#N/A</v>
      </c>
      <c r="R6" s="67" t="e">
        <f>VLOOKUP(CONCATENATE(D6,F6),US!A:U,18,FALSE)</f>
        <v>#N/A</v>
      </c>
      <c r="S6" s="68" t="e">
        <f>VLOOKUP(CONCATENATE(D6,F6),US!A:U,19,FALSE)</f>
        <v>#N/A</v>
      </c>
      <c r="T6" s="67" t="e">
        <f>VLOOKUP(CONCATENATE(D6,F6),KH!A:U,18,FALSE)</f>
        <v>#N/A</v>
      </c>
      <c r="U6" s="68" t="e">
        <f>VLOOKUP(CONCATENATE(D6,F6),KH!A:U,19,FALSE)</f>
        <v>#N/A</v>
      </c>
      <c r="V6" s="90"/>
      <c r="W6" s="91"/>
    </row>
    <row r="7" spans="1:23" x14ac:dyDescent="0.35">
      <c r="A7" s="92"/>
      <c r="B7" s="93"/>
      <c r="C7" s="94"/>
      <c r="D7" s="93"/>
      <c r="E7" s="93"/>
      <c r="F7" s="129"/>
      <c r="G7" s="104"/>
      <c r="H7" s="93"/>
      <c r="I7" s="93"/>
      <c r="J7" s="93"/>
      <c r="K7" s="93"/>
      <c r="L7" s="90"/>
      <c r="M7" s="105"/>
      <c r="N7" s="67" t="e">
        <f>VLOOKUP(CONCATENATE(D7,F7),BZ!A:S,16,FALSE)</f>
        <v>#N/A</v>
      </c>
      <c r="O7" s="68" t="e">
        <f>VLOOKUP(CONCATENATE(D7,F7),BZ!A:S,17,FALSE)</f>
        <v>#N/A</v>
      </c>
      <c r="P7" s="67" t="e">
        <f>VLOOKUP(CONCATENATE(D7,F7),KB!A:V,19,FALSE)</f>
        <v>#N/A</v>
      </c>
      <c r="Q7" s="68" t="e">
        <f>VLOOKUP(CONCATENATE(D7,F7),KB!A:V,20,FALSE)</f>
        <v>#N/A</v>
      </c>
      <c r="R7" s="67" t="e">
        <f>VLOOKUP(CONCATENATE(D7,F7),US!A:U,18,FALSE)</f>
        <v>#N/A</v>
      </c>
      <c r="S7" s="68" t="e">
        <f>VLOOKUP(CONCATENATE(D7,F7),US!A:U,19,FALSE)</f>
        <v>#N/A</v>
      </c>
      <c r="T7" s="67" t="e">
        <f>VLOOKUP(CONCATENATE(D7,F7),KH!A:U,18,FALSE)</f>
        <v>#N/A</v>
      </c>
      <c r="U7" s="68" t="e">
        <f>VLOOKUP(CONCATENATE(D7,F7),KH!A:U,19,FALSE)</f>
        <v>#N/A</v>
      </c>
      <c r="V7" s="90"/>
      <c r="W7" s="91"/>
    </row>
    <row r="8" spans="1:23" x14ac:dyDescent="0.35">
      <c r="A8" s="92"/>
      <c r="B8" s="93"/>
      <c r="C8" s="94"/>
      <c r="D8" s="93"/>
      <c r="E8" s="93"/>
      <c r="F8" s="138"/>
      <c r="G8" s="104"/>
      <c r="H8" s="93"/>
      <c r="I8" s="93"/>
      <c r="J8" s="93"/>
      <c r="K8" s="93"/>
      <c r="L8" s="90"/>
      <c r="M8" s="105"/>
      <c r="N8" s="67" t="e">
        <f>VLOOKUP(CONCATENATE(D8,F8),BZ!A:S,16,FALSE)</f>
        <v>#N/A</v>
      </c>
      <c r="O8" s="68" t="e">
        <f>VLOOKUP(CONCATENATE(D8,F8),BZ!A:S,17,FALSE)</f>
        <v>#N/A</v>
      </c>
      <c r="P8" s="67" t="e">
        <f>VLOOKUP(CONCATENATE(D8,F8),KB!A:V,19,FALSE)</f>
        <v>#N/A</v>
      </c>
      <c r="Q8" s="68" t="e">
        <f>VLOOKUP(CONCATENATE(D8,F8),KB!A:V,20,FALSE)</f>
        <v>#N/A</v>
      </c>
      <c r="R8" s="67" t="e">
        <f>VLOOKUP(CONCATENATE(D8,F8),US!A:U,18,FALSE)</f>
        <v>#N/A</v>
      </c>
      <c r="S8" s="68" t="e">
        <f>VLOOKUP(CONCATENATE(D8,F8),US!A:U,19,FALSE)</f>
        <v>#N/A</v>
      </c>
      <c r="T8" s="67" t="e">
        <f>VLOOKUP(CONCATENATE(D8,F8),KH!A:U,18,FALSE)</f>
        <v>#N/A</v>
      </c>
      <c r="U8" s="68" t="e">
        <f>VLOOKUP(CONCATENATE(D8,F8),KH!A:U,19,FALSE)</f>
        <v>#N/A</v>
      </c>
      <c r="V8" s="90"/>
      <c r="W8" s="91"/>
    </row>
    <row r="9" spans="1:23" x14ac:dyDescent="0.35">
      <c r="A9" s="92"/>
      <c r="B9" s="93"/>
      <c r="C9" s="94"/>
      <c r="D9" s="93"/>
      <c r="E9" s="93"/>
      <c r="F9" s="129"/>
      <c r="G9" s="104"/>
      <c r="H9" s="93"/>
      <c r="I9" s="93"/>
      <c r="J9" s="93"/>
      <c r="K9" s="93"/>
      <c r="L9" s="90"/>
      <c r="M9" s="105"/>
      <c r="N9" s="67" t="e">
        <f>VLOOKUP(CONCATENATE(D9,F9),BZ!A:S,16,FALSE)</f>
        <v>#N/A</v>
      </c>
      <c r="O9" s="68" t="e">
        <f>VLOOKUP(CONCATENATE(D9,F9),BZ!A:S,17,FALSE)</f>
        <v>#N/A</v>
      </c>
      <c r="P9" s="67" t="e">
        <f>VLOOKUP(CONCATENATE(D9,F9),KB!A:V,19,FALSE)</f>
        <v>#N/A</v>
      </c>
      <c r="Q9" s="68" t="e">
        <f>VLOOKUP(CONCATENATE(D9,F9),KB!A:V,20,FALSE)</f>
        <v>#N/A</v>
      </c>
      <c r="R9" s="67" t="e">
        <f>VLOOKUP(CONCATENATE(D9,F9),US!A:U,18,FALSE)</f>
        <v>#N/A</v>
      </c>
      <c r="S9" s="68" t="e">
        <f>VLOOKUP(CONCATENATE(D9,F9),US!A:U,19,FALSE)</f>
        <v>#N/A</v>
      </c>
      <c r="T9" s="67" t="e">
        <f>VLOOKUP(CONCATENATE(D9,F9),KH!A:U,18,FALSE)</f>
        <v>#N/A</v>
      </c>
      <c r="U9" s="68" t="e">
        <f>VLOOKUP(CONCATENATE(D9,F9),KH!A:U,19,FALSE)</f>
        <v>#N/A</v>
      </c>
      <c r="V9" s="90"/>
      <c r="W9" s="91"/>
    </row>
    <row r="10" spans="1:23" x14ac:dyDescent="0.35">
      <c r="A10" s="92"/>
      <c r="B10" s="93"/>
      <c r="C10" s="94"/>
      <c r="D10" s="93"/>
      <c r="E10" s="93"/>
      <c r="F10" s="138"/>
      <c r="G10" s="104"/>
      <c r="H10" s="93"/>
      <c r="I10" s="93"/>
      <c r="J10" s="93"/>
      <c r="K10" s="93"/>
      <c r="L10" s="90"/>
      <c r="M10" s="105"/>
      <c r="N10" s="67" t="e">
        <f>VLOOKUP(CONCATENATE(D10,F10),BZ!A:S,16,FALSE)</f>
        <v>#N/A</v>
      </c>
      <c r="O10" s="68" t="e">
        <f>VLOOKUP(CONCATENATE(D10,F10),BZ!A:S,17,FALSE)</f>
        <v>#N/A</v>
      </c>
      <c r="P10" s="67" t="e">
        <f>VLOOKUP(CONCATENATE(D10,F10),KB!A:V,19,FALSE)</f>
        <v>#N/A</v>
      </c>
      <c r="Q10" s="68" t="e">
        <f>VLOOKUP(CONCATENATE(D10,F10),KB!A:V,20,FALSE)</f>
        <v>#N/A</v>
      </c>
      <c r="R10" s="67" t="e">
        <f>VLOOKUP(CONCATENATE(D10,F10),US!A:U,18,FALSE)</f>
        <v>#N/A</v>
      </c>
      <c r="S10" s="68" t="e">
        <f>VLOOKUP(CONCATENATE(D10,F10),US!A:U,19,FALSE)</f>
        <v>#N/A</v>
      </c>
      <c r="T10" s="67" t="e">
        <f>VLOOKUP(CONCATENATE(D10,F10),KH!A:U,18,FALSE)</f>
        <v>#N/A</v>
      </c>
      <c r="U10" s="68" t="e">
        <f>VLOOKUP(CONCATENATE(D10,F10),KH!A:U,19,FALSE)</f>
        <v>#N/A</v>
      </c>
      <c r="V10" s="90"/>
      <c r="W10" s="91"/>
    </row>
    <row r="11" spans="1:23" x14ac:dyDescent="0.35">
      <c r="A11" s="92"/>
      <c r="B11" s="93"/>
      <c r="C11" s="94"/>
      <c r="D11" s="93"/>
      <c r="E11" s="93"/>
      <c r="F11" s="129"/>
      <c r="G11" s="104"/>
      <c r="H11" s="93"/>
      <c r="I11" s="93"/>
      <c r="J11" s="93"/>
      <c r="K11" s="93"/>
      <c r="L11" s="90"/>
      <c r="M11" s="105"/>
      <c r="N11" s="67" t="e">
        <f>VLOOKUP(CONCATENATE(D11,F11),BZ!A:S,16,FALSE)</f>
        <v>#N/A</v>
      </c>
      <c r="O11" s="68" t="e">
        <f>VLOOKUP(CONCATENATE(D11,F11),BZ!A:S,17,FALSE)</f>
        <v>#N/A</v>
      </c>
      <c r="P11" s="67" t="e">
        <f>VLOOKUP(CONCATENATE(D11,F11),KB!A:V,19,FALSE)</f>
        <v>#N/A</v>
      </c>
      <c r="Q11" s="68" t="e">
        <f>VLOOKUP(CONCATENATE(D11,F11),KB!A:V,20,FALSE)</f>
        <v>#N/A</v>
      </c>
      <c r="R11" s="67" t="e">
        <f>VLOOKUP(CONCATENATE(D11,F11),US!A:U,18,FALSE)</f>
        <v>#N/A</v>
      </c>
      <c r="S11" s="68" t="e">
        <f>VLOOKUP(CONCATENATE(D11,F11),US!A:U,19,FALSE)</f>
        <v>#N/A</v>
      </c>
      <c r="T11" s="67" t="e">
        <f>VLOOKUP(CONCATENATE(D11,F11),KH!A:U,18,FALSE)</f>
        <v>#N/A</v>
      </c>
      <c r="U11" s="68" t="e">
        <f>VLOOKUP(CONCATENATE(D11,F11),KH!A:U,19,FALSE)</f>
        <v>#N/A</v>
      </c>
      <c r="V11" s="90"/>
      <c r="W11" s="91"/>
    </row>
    <row r="12" spans="1:23" x14ac:dyDescent="0.35">
      <c r="A12" s="92"/>
      <c r="B12" s="93"/>
      <c r="C12" s="94"/>
      <c r="D12" s="93"/>
      <c r="E12" s="93"/>
      <c r="F12" s="138"/>
      <c r="G12" s="104"/>
      <c r="H12" s="93"/>
      <c r="I12" s="93"/>
      <c r="J12" s="93"/>
      <c r="K12" s="93"/>
      <c r="L12" s="90"/>
      <c r="M12" s="105"/>
      <c r="N12" s="67" t="e">
        <f>VLOOKUP(CONCATENATE(D12,F12),BZ!A:S,16,FALSE)</f>
        <v>#N/A</v>
      </c>
      <c r="O12" s="68" t="e">
        <f>VLOOKUP(CONCATENATE(D12,F12),BZ!A:S,17,FALSE)</f>
        <v>#N/A</v>
      </c>
      <c r="P12" s="67" t="e">
        <f>VLOOKUP(CONCATENATE(D12,F12),KB!A:V,19,FALSE)</f>
        <v>#N/A</v>
      </c>
      <c r="Q12" s="68" t="e">
        <f>VLOOKUP(CONCATENATE(D12,F12),KB!A:V,20,FALSE)</f>
        <v>#N/A</v>
      </c>
      <c r="R12" s="67" t="e">
        <f>VLOOKUP(CONCATENATE(D12,F12),US!A:U,18,FALSE)</f>
        <v>#N/A</v>
      </c>
      <c r="S12" s="68" t="e">
        <f>VLOOKUP(CONCATENATE(D12,F12),US!A:U,19,FALSE)</f>
        <v>#N/A</v>
      </c>
      <c r="T12" s="67" t="e">
        <f>VLOOKUP(CONCATENATE(D12,F12),KH!A:U,18,FALSE)</f>
        <v>#N/A</v>
      </c>
      <c r="U12" s="68" t="e">
        <f>VLOOKUP(CONCATENATE(D12,F12),KH!A:U,19,FALSE)</f>
        <v>#N/A</v>
      </c>
      <c r="V12" s="90"/>
      <c r="W12" s="91"/>
    </row>
    <row r="13" spans="1:23" x14ac:dyDescent="0.35">
      <c r="A13" s="92"/>
      <c r="B13" s="93"/>
      <c r="C13" s="94"/>
      <c r="D13" s="93"/>
      <c r="E13" s="93"/>
      <c r="F13" s="129"/>
      <c r="G13" s="104"/>
      <c r="H13" s="93"/>
      <c r="I13" s="93"/>
      <c r="J13" s="93"/>
      <c r="K13" s="93"/>
      <c r="L13" s="90"/>
      <c r="M13" s="105"/>
      <c r="N13" s="67" t="e">
        <f>VLOOKUP(CONCATENATE(D13,F13),BZ!A:S,16,FALSE)</f>
        <v>#N/A</v>
      </c>
      <c r="O13" s="68" t="e">
        <f>VLOOKUP(CONCATENATE(D13,F13),BZ!A:S,17,FALSE)</f>
        <v>#N/A</v>
      </c>
      <c r="P13" s="67" t="e">
        <f>VLOOKUP(CONCATENATE(D13,F13),KB!A:V,19,FALSE)</f>
        <v>#N/A</v>
      </c>
      <c r="Q13" s="68" t="e">
        <f>VLOOKUP(CONCATENATE(D13,F13),KB!A:V,20,FALSE)</f>
        <v>#N/A</v>
      </c>
      <c r="R13" s="67" t="e">
        <f>VLOOKUP(CONCATENATE(D13,F13),US!A:U,18,FALSE)</f>
        <v>#N/A</v>
      </c>
      <c r="S13" s="68" t="e">
        <f>VLOOKUP(CONCATENATE(D13,F13),US!A:U,19,FALSE)</f>
        <v>#N/A</v>
      </c>
      <c r="T13" s="67" t="e">
        <f>VLOOKUP(CONCATENATE(D13,F13),KH!A:U,18,FALSE)</f>
        <v>#N/A</v>
      </c>
      <c r="U13" s="68" t="e">
        <f>VLOOKUP(CONCATENATE(D13,F13),KH!A:U,19,FALSE)</f>
        <v>#N/A</v>
      </c>
      <c r="V13" s="90"/>
      <c r="W13" s="91"/>
    </row>
    <row r="14" spans="1:23" x14ac:dyDescent="0.35">
      <c r="A14" s="92"/>
      <c r="B14" s="93"/>
      <c r="C14" s="94"/>
      <c r="D14" s="93"/>
      <c r="E14" s="93"/>
      <c r="F14" s="138"/>
      <c r="G14" s="104"/>
      <c r="H14" s="93"/>
      <c r="I14" s="93"/>
      <c r="J14" s="93"/>
      <c r="K14" s="93"/>
      <c r="L14" s="90"/>
      <c r="M14" s="105"/>
      <c r="N14" s="67" t="e">
        <f>VLOOKUP(CONCATENATE(D14,F14),BZ!A:S,16,FALSE)</f>
        <v>#N/A</v>
      </c>
      <c r="O14" s="68" t="e">
        <f>VLOOKUP(CONCATENATE(D14,F14),BZ!A:S,17,FALSE)</f>
        <v>#N/A</v>
      </c>
      <c r="P14" s="67" t="e">
        <f>VLOOKUP(CONCATENATE(D14,F14),KB!A:V,19,FALSE)</f>
        <v>#N/A</v>
      </c>
      <c r="Q14" s="68" t="e">
        <f>VLOOKUP(CONCATENATE(D14,F14),KB!A:V,20,FALSE)</f>
        <v>#N/A</v>
      </c>
      <c r="R14" s="67" t="e">
        <f>VLOOKUP(CONCATENATE(D14,F14),US!A:U,18,FALSE)</f>
        <v>#N/A</v>
      </c>
      <c r="S14" s="68" t="e">
        <f>VLOOKUP(CONCATENATE(D14,F14),US!A:U,19,FALSE)</f>
        <v>#N/A</v>
      </c>
      <c r="T14" s="67" t="e">
        <f>VLOOKUP(CONCATENATE(D14,F14),KH!A:U,18,FALSE)</f>
        <v>#N/A</v>
      </c>
      <c r="U14" s="68" t="e">
        <f>VLOOKUP(CONCATENATE(D14,F14),KH!A:U,19,FALSE)</f>
        <v>#N/A</v>
      </c>
      <c r="V14" s="90"/>
      <c r="W14" s="91"/>
    </row>
    <row r="15" spans="1:23" x14ac:dyDescent="0.35">
      <c r="A15" s="92"/>
      <c r="B15" s="93"/>
      <c r="C15" s="94"/>
      <c r="D15" s="93"/>
      <c r="E15" s="93"/>
      <c r="F15" s="129"/>
      <c r="G15" s="104"/>
      <c r="H15" s="93"/>
      <c r="I15" s="93"/>
      <c r="J15" s="93"/>
      <c r="K15" s="93"/>
      <c r="L15" s="90"/>
      <c r="M15" s="105"/>
      <c r="N15" s="67" t="e">
        <f>VLOOKUP(CONCATENATE(D15,F15),BZ!A:S,16,FALSE)</f>
        <v>#N/A</v>
      </c>
      <c r="O15" s="68" t="e">
        <f>VLOOKUP(CONCATENATE(D15,F15),BZ!A:S,17,FALSE)</f>
        <v>#N/A</v>
      </c>
      <c r="P15" s="67" t="e">
        <f>VLOOKUP(CONCATENATE(D15,F15),KB!A:V,19,FALSE)</f>
        <v>#N/A</v>
      </c>
      <c r="Q15" s="68" t="e">
        <f>VLOOKUP(CONCATENATE(D15,F15),KB!A:V,20,FALSE)</f>
        <v>#N/A</v>
      </c>
      <c r="R15" s="67" t="e">
        <f>VLOOKUP(CONCATENATE(D15,F15),US!A:U,18,FALSE)</f>
        <v>#N/A</v>
      </c>
      <c r="S15" s="68" t="e">
        <f>VLOOKUP(CONCATENATE(D15,F15),US!A:U,19,FALSE)</f>
        <v>#N/A</v>
      </c>
      <c r="T15" s="67" t="e">
        <f>VLOOKUP(CONCATENATE(D15,F15),KH!A:U,18,FALSE)</f>
        <v>#N/A</v>
      </c>
      <c r="U15" s="68" t="e">
        <f>VLOOKUP(CONCATENATE(D15,F15),KH!A:U,19,FALSE)</f>
        <v>#N/A</v>
      </c>
      <c r="V15" s="90"/>
      <c r="W15" s="91"/>
    </row>
    <row r="16" spans="1:23" x14ac:dyDescent="0.35">
      <c r="A16" s="92"/>
      <c r="B16" s="93"/>
      <c r="C16" s="94"/>
      <c r="D16" s="93"/>
      <c r="E16" s="93"/>
      <c r="F16" s="138"/>
      <c r="G16" s="104"/>
      <c r="H16" s="93"/>
      <c r="I16" s="93"/>
      <c r="J16" s="93"/>
      <c r="K16" s="93"/>
      <c r="L16" s="90"/>
      <c r="M16" s="105"/>
      <c r="N16" s="67" t="e">
        <f>VLOOKUP(CONCATENATE(D16,F16),BZ!A:S,16,FALSE)</f>
        <v>#N/A</v>
      </c>
      <c r="O16" s="68" t="e">
        <f>VLOOKUP(CONCATENATE(D16,F16),BZ!A:S,17,FALSE)</f>
        <v>#N/A</v>
      </c>
      <c r="P16" s="67" t="e">
        <f>VLOOKUP(CONCATENATE(D16,F16),KB!A:V,19,FALSE)</f>
        <v>#N/A</v>
      </c>
      <c r="Q16" s="68" t="e">
        <f>VLOOKUP(CONCATENATE(D16,F16),KB!A:V,20,FALSE)</f>
        <v>#N/A</v>
      </c>
      <c r="R16" s="67" t="e">
        <f>VLOOKUP(CONCATENATE(D16,F16),US!A:U,18,FALSE)</f>
        <v>#N/A</v>
      </c>
      <c r="S16" s="68" t="e">
        <f>VLOOKUP(CONCATENATE(D16,F16),US!A:U,19,FALSE)</f>
        <v>#N/A</v>
      </c>
      <c r="T16" s="67" t="e">
        <f>VLOOKUP(CONCATENATE(D16,F16),KH!A:U,18,FALSE)</f>
        <v>#N/A</v>
      </c>
      <c r="U16" s="68" t="e">
        <f>VLOOKUP(CONCATENATE(D16,F16),KH!A:U,19,FALSE)</f>
        <v>#N/A</v>
      </c>
      <c r="V16" s="90"/>
      <c r="W16" s="91"/>
    </row>
    <row r="17" spans="1:23" x14ac:dyDescent="0.35">
      <c r="A17" s="92"/>
      <c r="B17" s="93"/>
      <c r="C17" s="94"/>
      <c r="D17" s="93"/>
      <c r="E17" s="93"/>
      <c r="F17" s="129"/>
      <c r="G17" s="104"/>
      <c r="H17" s="93"/>
      <c r="I17" s="93"/>
      <c r="J17" s="93"/>
      <c r="K17" s="93"/>
      <c r="L17" s="90"/>
      <c r="M17" s="105"/>
      <c r="N17" s="67" t="e">
        <f>VLOOKUP(CONCATENATE(D17,F17),BZ!A:S,16,FALSE)</f>
        <v>#N/A</v>
      </c>
      <c r="O17" s="68" t="e">
        <f>VLOOKUP(CONCATENATE(D17,F17),BZ!A:S,17,FALSE)</f>
        <v>#N/A</v>
      </c>
      <c r="P17" s="67" t="e">
        <f>VLOOKUP(CONCATENATE(D17,F17),KB!A:V,19,FALSE)</f>
        <v>#N/A</v>
      </c>
      <c r="Q17" s="68" t="e">
        <f>VLOOKUP(CONCATENATE(D17,F17),KB!A:V,20,FALSE)</f>
        <v>#N/A</v>
      </c>
      <c r="R17" s="67" t="e">
        <f>VLOOKUP(CONCATENATE(D17,F17),US!A:U,18,FALSE)</f>
        <v>#N/A</v>
      </c>
      <c r="S17" s="68" t="e">
        <f>VLOOKUP(CONCATENATE(D17,F17),US!A:U,19,FALSE)</f>
        <v>#N/A</v>
      </c>
      <c r="T17" s="67" t="e">
        <f>VLOOKUP(CONCATENATE(D17,F17),KH!A:U,18,FALSE)</f>
        <v>#N/A</v>
      </c>
      <c r="U17" s="68" t="e">
        <f>VLOOKUP(CONCATENATE(D17,F17),KH!A:U,19,FALSE)</f>
        <v>#N/A</v>
      </c>
      <c r="V17" s="90"/>
      <c r="W17" s="91"/>
    </row>
    <row r="18" spans="1:23" x14ac:dyDescent="0.35">
      <c r="A18" s="92"/>
      <c r="B18" s="93"/>
      <c r="C18" s="94"/>
      <c r="D18" s="93"/>
      <c r="E18" s="93"/>
      <c r="F18" s="138"/>
      <c r="G18" s="104"/>
      <c r="H18" s="93"/>
      <c r="I18" s="93"/>
      <c r="J18" s="93"/>
      <c r="K18" s="93"/>
      <c r="L18" s="90"/>
      <c r="M18" s="105"/>
      <c r="N18" s="67" t="e">
        <f>VLOOKUP(CONCATENATE(D18,F18),BZ!A:S,16,FALSE)</f>
        <v>#N/A</v>
      </c>
      <c r="O18" s="68" t="e">
        <f>VLOOKUP(CONCATENATE(D18,F18),BZ!A:S,17,FALSE)</f>
        <v>#N/A</v>
      </c>
      <c r="P18" s="67" t="e">
        <f>VLOOKUP(CONCATENATE(D18,F18),KB!A:V,19,FALSE)</f>
        <v>#N/A</v>
      </c>
      <c r="Q18" s="68" t="e">
        <f>VLOOKUP(CONCATENATE(D18,F18),KB!A:V,20,FALSE)</f>
        <v>#N/A</v>
      </c>
      <c r="R18" s="67" t="e">
        <f>VLOOKUP(CONCATENATE(D18,F18),US!A:U,18,FALSE)</f>
        <v>#N/A</v>
      </c>
      <c r="S18" s="68" t="e">
        <f>VLOOKUP(CONCATENATE(D18,F18),US!A:U,19,FALSE)</f>
        <v>#N/A</v>
      </c>
      <c r="T18" s="67" t="e">
        <f>VLOOKUP(CONCATENATE(D18,F18),KH!A:U,18,FALSE)</f>
        <v>#N/A</v>
      </c>
      <c r="U18" s="68" t="e">
        <f>VLOOKUP(CONCATENATE(D18,F18),KH!A:U,19,FALSE)</f>
        <v>#N/A</v>
      </c>
      <c r="V18" s="90"/>
      <c r="W18" s="91"/>
    </row>
    <row r="19" spans="1:23" x14ac:dyDescent="0.35">
      <c r="A19" s="92"/>
      <c r="B19" s="93"/>
      <c r="C19" s="94"/>
      <c r="D19" s="93"/>
      <c r="E19" s="93"/>
      <c r="F19" s="129"/>
      <c r="G19" s="104"/>
      <c r="H19" s="93"/>
      <c r="I19" s="93"/>
      <c r="J19" s="93"/>
      <c r="K19" s="93"/>
      <c r="L19" s="90"/>
      <c r="M19" s="105"/>
      <c r="N19" s="67" t="e">
        <f>VLOOKUP(CONCATENATE(D19,F19),BZ!A:S,16,FALSE)</f>
        <v>#N/A</v>
      </c>
      <c r="O19" s="68" t="e">
        <f>VLOOKUP(CONCATENATE(D19,F19),BZ!A:S,17,FALSE)</f>
        <v>#N/A</v>
      </c>
      <c r="P19" s="67" t="e">
        <f>VLOOKUP(CONCATENATE(D19,F19),KB!A:V,19,FALSE)</f>
        <v>#N/A</v>
      </c>
      <c r="Q19" s="68" t="e">
        <f>VLOOKUP(CONCATENATE(D19,F19),KB!A:V,20,FALSE)</f>
        <v>#N/A</v>
      </c>
      <c r="R19" s="67" t="e">
        <f>VLOOKUP(CONCATENATE(D19,F19),US!A:U,18,FALSE)</f>
        <v>#N/A</v>
      </c>
      <c r="S19" s="68" t="e">
        <f>VLOOKUP(CONCATENATE(D19,F19),US!A:U,19,FALSE)</f>
        <v>#N/A</v>
      </c>
      <c r="T19" s="67" t="e">
        <f>VLOOKUP(CONCATENATE(D19,F19),KH!A:U,18,FALSE)</f>
        <v>#N/A</v>
      </c>
      <c r="U19" s="68" t="e">
        <f>VLOOKUP(CONCATENATE(D19,F19),KH!A:U,19,FALSE)</f>
        <v>#N/A</v>
      </c>
      <c r="V19" s="90"/>
      <c r="W19" s="91"/>
    </row>
    <row r="20" spans="1:23" x14ac:dyDescent="0.35">
      <c r="A20" s="92"/>
      <c r="B20" s="93"/>
      <c r="C20" s="94"/>
      <c r="D20" s="93"/>
      <c r="E20" s="93"/>
      <c r="F20" s="138"/>
      <c r="G20" s="104"/>
      <c r="H20" s="93"/>
      <c r="I20" s="93"/>
      <c r="J20" s="93"/>
      <c r="K20" s="93"/>
      <c r="L20" s="90"/>
      <c r="M20" s="105"/>
      <c r="N20" s="67" t="e">
        <f>VLOOKUP(CONCATENATE(D20,F20),BZ!A:S,16,FALSE)</f>
        <v>#N/A</v>
      </c>
      <c r="O20" s="68" t="e">
        <f>VLOOKUP(CONCATENATE(D20,F20),BZ!A:S,17,FALSE)</f>
        <v>#N/A</v>
      </c>
      <c r="P20" s="67" t="e">
        <f>VLOOKUP(CONCATENATE(D20,F20),KB!A:V,19,FALSE)</f>
        <v>#N/A</v>
      </c>
      <c r="Q20" s="68" t="e">
        <f>VLOOKUP(CONCATENATE(D20,F20),KB!A:V,20,FALSE)</f>
        <v>#N/A</v>
      </c>
      <c r="R20" s="67" t="e">
        <f>VLOOKUP(CONCATENATE(D20,F20),US!A:U,18,FALSE)</f>
        <v>#N/A</v>
      </c>
      <c r="S20" s="68" t="e">
        <f>VLOOKUP(CONCATENATE(D20,F20),US!A:U,19,FALSE)</f>
        <v>#N/A</v>
      </c>
      <c r="T20" s="67" t="e">
        <f>VLOOKUP(CONCATENATE(D20,F20),KH!A:U,18,FALSE)</f>
        <v>#N/A</v>
      </c>
      <c r="U20" s="68" t="e">
        <f>VLOOKUP(CONCATENATE(D20,F20),KH!A:U,19,FALSE)</f>
        <v>#N/A</v>
      </c>
      <c r="V20" s="90"/>
      <c r="W20" s="91"/>
    </row>
    <row r="21" spans="1:23" x14ac:dyDescent="0.35">
      <c r="A21" s="92"/>
      <c r="B21" s="93"/>
      <c r="C21" s="94"/>
      <c r="D21" s="93"/>
      <c r="E21" s="93"/>
      <c r="F21" s="129"/>
      <c r="G21" s="104"/>
      <c r="H21" s="93"/>
      <c r="I21" s="93"/>
      <c r="J21" s="93"/>
      <c r="K21" s="93"/>
      <c r="L21" s="90"/>
      <c r="M21" s="105"/>
      <c r="N21" s="67" t="e">
        <f>VLOOKUP(CONCATENATE(D21,F21),BZ!A:S,16,FALSE)</f>
        <v>#N/A</v>
      </c>
      <c r="O21" s="68" t="e">
        <f>VLOOKUP(CONCATENATE(D21,F21),BZ!A:S,17,FALSE)</f>
        <v>#N/A</v>
      </c>
      <c r="P21" s="67" t="e">
        <f>VLOOKUP(CONCATENATE(D21,F21),KB!A:V,19,FALSE)</f>
        <v>#N/A</v>
      </c>
      <c r="Q21" s="68" t="e">
        <f>VLOOKUP(CONCATENATE(D21,F21),KB!A:V,20,FALSE)</f>
        <v>#N/A</v>
      </c>
      <c r="R21" s="67" t="e">
        <f>VLOOKUP(CONCATENATE(D21,F21),US!A:U,18,FALSE)</f>
        <v>#N/A</v>
      </c>
      <c r="S21" s="68" t="e">
        <f>VLOOKUP(CONCATENATE(D21,F21),US!A:U,19,FALSE)</f>
        <v>#N/A</v>
      </c>
      <c r="T21" s="67" t="e">
        <f>VLOOKUP(CONCATENATE(D21,F21),KH!A:U,18,FALSE)</f>
        <v>#N/A</v>
      </c>
      <c r="U21" s="68" t="e">
        <f>VLOOKUP(CONCATENATE(D21,F21),KH!A:U,19,FALSE)</f>
        <v>#N/A</v>
      </c>
      <c r="V21" s="90"/>
      <c r="W21" s="91"/>
    </row>
    <row r="22" spans="1:23" x14ac:dyDescent="0.35">
      <c r="A22" s="92"/>
      <c r="B22" s="93"/>
      <c r="C22" s="94"/>
      <c r="D22" s="93"/>
      <c r="E22" s="93"/>
      <c r="F22" s="138"/>
      <c r="G22" s="104"/>
      <c r="H22" s="93"/>
      <c r="I22" s="93"/>
      <c r="J22" s="93"/>
      <c r="K22" s="93"/>
      <c r="L22" s="90"/>
      <c r="M22" s="105"/>
      <c r="N22" s="67" t="e">
        <f>VLOOKUP(CONCATENATE(D22,F22),BZ!A:S,16,FALSE)</f>
        <v>#N/A</v>
      </c>
      <c r="O22" s="68" t="e">
        <f>VLOOKUP(CONCATENATE(D22,F22),BZ!A:S,17,FALSE)</f>
        <v>#N/A</v>
      </c>
      <c r="P22" s="67" t="e">
        <f>VLOOKUP(CONCATENATE(D22,F22),KB!A:V,19,FALSE)</f>
        <v>#N/A</v>
      </c>
      <c r="Q22" s="68" t="e">
        <f>VLOOKUP(CONCATENATE(D22,F22),KB!A:V,20,FALSE)</f>
        <v>#N/A</v>
      </c>
      <c r="R22" s="67" t="e">
        <f>VLOOKUP(CONCATENATE(D22,F22),US!A:U,18,FALSE)</f>
        <v>#N/A</v>
      </c>
      <c r="S22" s="68" t="e">
        <f>VLOOKUP(CONCATENATE(D22,F22),US!A:U,19,FALSE)</f>
        <v>#N/A</v>
      </c>
      <c r="T22" s="67" t="e">
        <f>VLOOKUP(CONCATENATE(D22,F22),KH!A:U,18,FALSE)</f>
        <v>#N/A</v>
      </c>
      <c r="U22" s="68" t="e">
        <f>VLOOKUP(CONCATENATE(D22,F22),KH!A:U,19,FALSE)</f>
        <v>#N/A</v>
      </c>
      <c r="V22" s="90"/>
      <c r="W22" s="91"/>
    </row>
    <row r="23" spans="1:23" x14ac:dyDescent="0.35">
      <c r="A23" s="92"/>
      <c r="B23" s="93"/>
      <c r="C23" s="94"/>
      <c r="D23" s="93"/>
      <c r="E23" s="93"/>
      <c r="F23" s="129"/>
      <c r="G23" s="104"/>
      <c r="H23" s="93"/>
      <c r="I23" s="93"/>
      <c r="J23" s="93"/>
      <c r="K23" s="93"/>
      <c r="L23" s="90"/>
      <c r="M23" s="105"/>
      <c r="N23" s="67" t="e">
        <f>VLOOKUP(CONCATENATE(D23,F23),BZ!A:S,16,FALSE)</f>
        <v>#N/A</v>
      </c>
      <c r="O23" s="68" t="e">
        <f>VLOOKUP(CONCATENATE(D23,F23),BZ!A:S,17,FALSE)</f>
        <v>#N/A</v>
      </c>
      <c r="P23" s="67" t="e">
        <f>VLOOKUP(CONCATENATE(D23,F23),KB!A:V,19,FALSE)</f>
        <v>#N/A</v>
      </c>
      <c r="Q23" s="68" t="e">
        <f>VLOOKUP(CONCATENATE(D23,F23),KB!A:V,20,FALSE)</f>
        <v>#N/A</v>
      </c>
      <c r="R23" s="67" t="e">
        <f>VLOOKUP(CONCATENATE(D23,F23),US!A:U,18,FALSE)</f>
        <v>#N/A</v>
      </c>
      <c r="S23" s="68" t="e">
        <f>VLOOKUP(CONCATENATE(D23,F23),US!A:U,19,FALSE)</f>
        <v>#N/A</v>
      </c>
      <c r="T23" s="67" t="e">
        <f>VLOOKUP(CONCATENATE(D23,F23),KH!A:U,18,FALSE)</f>
        <v>#N/A</v>
      </c>
      <c r="U23" s="68" t="e">
        <f>VLOOKUP(CONCATENATE(D23,F23),KH!A:U,19,FALSE)</f>
        <v>#N/A</v>
      </c>
      <c r="V23" s="90"/>
      <c r="W23" s="91"/>
    </row>
    <row r="24" spans="1:23" x14ac:dyDescent="0.35">
      <c r="A24" s="92"/>
      <c r="B24" s="93"/>
      <c r="C24" s="94"/>
      <c r="D24" s="93"/>
      <c r="E24" s="93"/>
      <c r="F24" s="138"/>
      <c r="G24" s="104"/>
      <c r="H24" s="93"/>
      <c r="I24" s="93"/>
      <c r="J24" s="93"/>
      <c r="K24" s="93"/>
      <c r="L24" s="90"/>
      <c r="M24" s="105"/>
      <c r="N24" s="67" t="e">
        <f>VLOOKUP(CONCATENATE(D24,F24),BZ!A:S,16,FALSE)</f>
        <v>#N/A</v>
      </c>
      <c r="O24" s="68" t="e">
        <f>VLOOKUP(CONCATENATE(D24,F24),BZ!A:S,17,FALSE)</f>
        <v>#N/A</v>
      </c>
      <c r="P24" s="67" t="e">
        <f>VLOOKUP(CONCATENATE(D24,F24),KB!A:V,19,FALSE)</f>
        <v>#N/A</v>
      </c>
      <c r="Q24" s="68" t="e">
        <f>VLOOKUP(CONCATENATE(D24,F24),KB!A:V,20,FALSE)</f>
        <v>#N/A</v>
      </c>
      <c r="R24" s="67" t="e">
        <f>VLOOKUP(CONCATENATE(D24,F24),US!A:U,18,FALSE)</f>
        <v>#N/A</v>
      </c>
      <c r="S24" s="68" t="e">
        <f>VLOOKUP(CONCATENATE(D24,F24),US!A:U,19,FALSE)</f>
        <v>#N/A</v>
      </c>
      <c r="T24" s="67" t="e">
        <f>VLOOKUP(CONCATENATE(D24,F24),KH!A:U,18,FALSE)</f>
        <v>#N/A</v>
      </c>
      <c r="U24" s="68" t="e">
        <f>VLOOKUP(CONCATENATE(D24,F24),KH!A:U,19,FALSE)</f>
        <v>#N/A</v>
      </c>
      <c r="V24" s="90"/>
      <c r="W24" s="91"/>
    </row>
    <row r="25" spans="1:23" x14ac:dyDescent="0.35">
      <c r="A25" s="92"/>
      <c r="B25" s="93"/>
      <c r="C25" s="94"/>
      <c r="D25" s="93"/>
      <c r="E25" s="93"/>
      <c r="F25" s="129"/>
      <c r="G25" s="104"/>
      <c r="H25" s="93"/>
      <c r="I25" s="93"/>
      <c r="J25" s="93"/>
      <c r="K25" s="93"/>
      <c r="L25" s="90"/>
      <c r="M25" s="105"/>
      <c r="N25" s="67" t="e">
        <f>VLOOKUP(CONCATENATE(D25,F25),BZ!A:S,16,FALSE)</f>
        <v>#N/A</v>
      </c>
      <c r="O25" s="68" t="e">
        <f>VLOOKUP(CONCATENATE(D25,F25),BZ!A:S,17,FALSE)</f>
        <v>#N/A</v>
      </c>
      <c r="P25" s="67" t="e">
        <f>VLOOKUP(CONCATENATE(D25,F25),KB!A:V,19,FALSE)</f>
        <v>#N/A</v>
      </c>
      <c r="Q25" s="68" t="e">
        <f>VLOOKUP(CONCATENATE(D25,F25),KB!A:V,20,FALSE)</f>
        <v>#N/A</v>
      </c>
      <c r="R25" s="67" t="e">
        <f>VLOOKUP(CONCATENATE(D25,F25),US!A:U,18,FALSE)</f>
        <v>#N/A</v>
      </c>
      <c r="S25" s="68" t="e">
        <f>VLOOKUP(CONCATENATE(D25,F25),US!A:U,19,FALSE)</f>
        <v>#N/A</v>
      </c>
      <c r="T25" s="67" t="e">
        <f>VLOOKUP(CONCATENATE(D25,F25),KH!A:U,18,FALSE)</f>
        <v>#N/A</v>
      </c>
      <c r="U25" s="68" t="e">
        <f>VLOOKUP(CONCATENATE(D25,F25),KH!A:U,19,FALSE)</f>
        <v>#N/A</v>
      </c>
      <c r="V25" s="90"/>
      <c r="W25" s="91"/>
    </row>
    <row r="26" spans="1:23" x14ac:dyDescent="0.35">
      <c r="A26" s="92"/>
      <c r="B26" s="93"/>
      <c r="C26" s="94"/>
      <c r="D26" s="93"/>
      <c r="E26" s="93"/>
      <c r="F26" s="138"/>
      <c r="G26" s="104"/>
      <c r="H26" s="93"/>
      <c r="I26" s="93"/>
      <c r="J26" s="93"/>
      <c r="K26" s="93"/>
      <c r="L26" s="90"/>
      <c r="M26" s="105"/>
      <c r="N26" s="67" t="e">
        <f>VLOOKUP(CONCATENATE(D26,F26),BZ!A:S,16,FALSE)</f>
        <v>#N/A</v>
      </c>
      <c r="O26" s="68" t="e">
        <f>VLOOKUP(CONCATENATE(D26,F26),BZ!A:S,17,FALSE)</f>
        <v>#N/A</v>
      </c>
      <c r="P26" s="67" t="e">
        <f>VLOOKUP(CONCATENATE(D26,F26),KB!A:V,19,FALSE)</f>
        <v>#N/A</v>
      </c>
      <c r="Q26" s="68" t="e">
        <f>VLOOKUP(CONCATENATE(D26,F26),KB!A:V,20,FALSE)</f>
        <v>#N/A</v>
      </c>
      <c r="R26" s="67" t="e">
        <f>VLOOKUP(CONCATENATE(D26,F26),US!A:U,18,FALSE)</f>
        <v>#N/A</v>
      </c>
      <c r="S26" s="68" t="e">
        <f>VLOOKUP(CONCATENATE(D26,F26),US!A:U,19,FALSE)</f>
        <v>#N/A</v>
      </c>
      <c r="T26" s="67" t="e">
        <f>VLOOKUP(CONCATENATE(D26,F26),KH!A:U,18,FALSE)</f>
        <v>#N/A</v>
      </c>
      <c r="U26" s="68" t="e">
        <f>VLOOKUP(CONCATENATE(D26,F26),KH!A:U,19,FALSE)</f>
        <v>#N/A</v>
      </c>
      <c r="V26" s="90"/>
      <c r="W26" s="91"/>
    </row>
    <row r="27" spans="1:23" x14ac:dyDescent="0.35">
      <c r="A27" s="92"/>
      <c r="B27" s="93"/>
      <c r="C27" s="94"/>
      <c r="D27" s="93"/>
      <c r="E27" s="93"/>
      <c r="F27" s="129"/>
      <c r="G27" s="104"/>
      <c r="H27" s="93"/>
      <c r="I27" s="93"/>
      <c r="J27" s="93"/>
      <c r="K27" s="93"/>
      <c r="L27" s="90"/>
      <c r="M27" s="105"/>
      <c r="N27" s="67" t="e">
        <f>VLOOKUP(CONCATENATE(D27,F27),BZ!A:S,16,FALSE)</f>
        <v>#N/A</v>
      </c>
      <c r="O27" s="68" t="e">
        <f>VLOOKUP(CONCATENATE(D27,F27),BZ!A:S,17,FALSE)</f>
        <v>#N/A</v>
      </c>
      <c r="P27" s="67" t="e">
        <f>VLOOKUP(CONCATENATE(D27,F27),KB!A:V,19,FALSE)</f>
        <v>#N/A</v>
      </c>
      <c r="Q27" s="68" t="e">
        <f>VLOOKUP(CONCATENATE(D27,F27),KB!A:V,20,FALSE)</f>
        <v>#N/A</v>
      </c>
      <c r="R27" s="67" t="e">
        <f>VLOOKUP(CONCATENATE(D27,F27),US!A:U,18,FALSE)</f>
        <v>#N/A</v>
      </c>
      <c r="S27" s="68" t="e">
        <f>VLOOKUP(CONCATENATE(D27,F27),US!A:U,19,FALSE)</f>
        <v>#N/A</v>
      </c>
      <c r="T27" s="67" t="e">
        <f>VLOOKUP(CONCATENATE(D27,F27),KH!A:U,18,FALSE)</f>
        <v>#N/A</v>
      </c>
      <c r="U27" s="68" t="e">
        <f>VLOOKUP(CONCATENATE(D27,F27),KH!A:U,19,FALSE)</f>
        <v>#N/A</v>
      </c>
      <c r="V27" s="90"/>
      <c r="W27" s="91"/>
    </row>
    <row r="28" spans="1:23" x14ac:dyDescent="0.35">
      <c r="A28" s="92"/>
      <c r="B28" s="93"/>
      <c r="C28" s="94"/>
      <c r="D28" s="93"/>
      <c r="E28" s="93"/>
      <c r="F28" s="138"/>
      <c r="G28" s="104"/>
      <c r="H28" s="93"/>
      <c r="I28" s="93"/>
      <c r="J28" s="93"/>
      <c r="K28" s="93"/>
      <c r="L28" s="90"/>
      <c r="M28" s="105"/>
      <c r="N28" s="67" t="e">
        <f>VLOOKUP(CONCATENATE(D28,F28),BZ!A:S,16,FALSE)</f>
        <v>#N/A</v>
      </c>
      <c r="O28" s="68" t="e">
        <f>VLOOKUP(CONCATENATE(D28,F28),BZ!A:S,17,FALSE)</f>
        <v>#N/A</v>
      </c>
      <c r="P28" s="67" t="e">
        <f>VLOOKUP(CONCATENATE(D28,F28),KB!A:V,19,FALSE)</f>
        <v>#N/A</v>
      </c>
      <c r="Q28" s="68" t="e">
        <f>VLOOKUP(CONCATENATE(D28,F28),KB!A:V,20,FALSE)</f>
        <v>#N/A</v>
      </c>
      <c r="R28" s="67" t="e">
        <f>VLOOKUP(CONCATENATE(D28,F28),US!A:U,18,FALSE)</f>
        <v>#N/A</v>
      </c>
      <c r="S28" s="68" t="e">
        <f>VLOOKUP(CONCATENATE(D28,F28),US!A:U,19,FALSE)</f>
        <v>#N/A</v>
      </c>
      <c r="T28" s="67" t="e">
        <f>VLOOKUP(CONCATENATE(D28,F28),KH!A:U,18,FALSE)</f>
        <v>#N/A</v>
      </c>
      <c r="U28" s="68" t="e">
        <f>VLOOKUP(CONCATENATE(D28,F28),KH!A:U,19,FALSE)</f>
        <v>#N/A</v>
      </c>
      <c r="V28" s="90"/>
      <c r="W28" s="91"/>
    </row>
    <row r="29" spans="1:23" x14ac:dyDescent="0.35">
      <c r="A29" s="92"/>
      <c r="B29" s="93"/>
      <c r="C29" s="94"/>
      <c r="D29" s="93"/>
      <c r="E29" s="93"/>
      <c r="F29" s="129"/>
      <c r="G29" s="104"/>
      <c r="H29" s="93"/>
      <c r="I29" s="93"/>
      <c r="J29" s="93"/>
      <c r="K29" s="93"/>
      <c r="L29" s="90"/>
      <c r="M29" s="105"/>
      <c r="N29" s="67" t="e">
        <f>VLOOKUP(CONCATENATE(D29,F29),BZ!A:S,16,FALSE)</f>
        <v>#N/A</v>
      </c>
      <c r="O29" s="68" t="e">
        <f>VLOOKUP(CONCATENATE(D29,F29),BZ!A:S,17,FALSE)</f>
        <v>#N/A</v>
      </c>
      <c r="P29" s="67" t="e">
        <f>VLOOKUP(CONCATENATE(D29,F29),KB!A:V,19,FALSE)</f>
        <v>#N/A</v>
      </c>
      <c r="Q29" s="68" t="e">
        <f>VLOOKUP(CONCATENATE(D29,F29),KB!A:V,20,FALSE)</f>
        <v>#N/A</v>
      </c>
      <c r="R29" s="67" t="e">
        <f>VLOOKUP(CONCATENATE(D29,F29),US!A:U,18,FALSE)</f>
        <v>#N/A</v>
      </c>
      <c r="S29" s="68" t="e">
        <f>VLOOKUP(CONCATENATE(D29,F29),US!A:U,19,FALSE)</f>
        <v>#N/A</v>
      </c>
      <c r="T29" s="67" t="e">
        <f>VLOOKUP(CONCATENATE(D29,F29),KH!A:U,18,FALSE)</f>
        <v>#N/A</v>
      </c>
      <c r="U29" s="68" t="e">
        <f>VLOOKUP(CONCATENATE(D29,F29),KH!A:U,19,FALSE)</f>
        <v>#N/A</v>
      </c>
      <c r="V29" s="90"/>
      <c r="W29" s="91"/>
    </row>
    <row r="30" spans="1:23" x14ac:dyDescent="0.35">
      <c r="A30" s="92"/>
      <c r="B30" s="93"/>
      <c r="C30" s="94"/>
      <c r="D30" s="93"/>
      <c r="E30" s="93"/>
      <c r="F30" s="138"/>
      <c r="G30" s="104"/>
      <c r="H30" s="93"/>
      <c r="I30" s="93"/>
      <c r="J30" s="93"/>
      <c r="K30" s="93"/>
      <c r="L30" s="90"/>
      <c r="M30" s="105"/>
      <c r="N30" s="67" t="e">
        <f>VLOOKUP(CONCATENATE(D30,F30),BZ!A:S,16,FALSE)</f>
        <v>#N/A</v>
      </c>
      <c r="O30" s="68" t="e">
        <f>VLOOKUP(CONCATENATE(D30,F30),BZ!A:S,17,FALSE)</f>
        <v>#N/A</v>
      </c>
      <c r="P30" s="67" t="e">
        <f>VLOOKUP(CONCATENATE(D30,F30),KB!A:V,19,FALSE)</f>
        <v>#N/A</v>
      </c>
      <c r="Q30" s="68" t="e">
        <f>VLOOKUP(CONCATENATE(D30,F30),KB!A:V,20,FALSE)</f>
        <v>#N/A</v>
      </c>
      <c r="R30" s="67" t="e">
        <f>VLOOKUP(CONCATENATE(D30,F30),US!A:U,18,FALSE)</f>
        <v>#N/A</v>
      </c>
      <c r="S30" s="68" t="e">
        <f>VLOOKUP(CONCATENATE(D30,F30),US!A:U,19,FALSE)</f>
        <v>#N/A</v>
      </c>
      <c r="T30" s="67" t="e">
        <f>VLOOKUP(CONCATENATE(D30,F30),KH!A:U,18,FALSE)</f>
        <v>#N/A</v>
      </c>
      <c r="U30" s="68" t="e">
        <f>VLOOKUP(CONCATENATE(D30,F30),KH!A:U,19,FALSE)</f>
        <v>#N/A</v>
      </c>
      <c r="V30" s="90"/>
      <c r="W30" s="91"/>
    </row>
    <row r="31" spans="1:23" x14ac:dyDescent="0.35">
      <c r="A31" s="92"/>
      <c r="B31" s="93"/>
      <c r="C31" s="94"/>
      <c r="D31" s="93"/>
      <c r="E31" s="93"/>
      <c r="F31" s="129"/>
      <c r="G31" s="104"/>
      <c r="H31" s="93"/>
      <c r="I31" s="93"/>
      <c r="J31" s="93"/>
      <c r="K31" s="93"/>
      <c r="L31" s="90"/>
      <c r="M31" s="105"/>
      <c r="N31" s="67" t="e">
        <f>VLOOKUP(CONCATENATE(D31,F31),BZ!A:S,16,FALSE)</f>
        <v>#N/A</v>
      </c>
      <c r="O31" s="68" t="e">
        <f>VLOOKUP(CONCATENATE(D31,F31),BZ!A:S,17,FALSE)</f>
        <v>#N/A</v>
      </c>
      <c r="P31" s="67" t="e">
        <f>VLOOKUP(CONCATENATE(D31,F31),KB!A:V,19,FALSE)</f>
        <v>#N/A</v>
      </c>
      <c r="Q31" s="68" t="e">
        <f>VLOOKUP(CONCATENATE(D31,F31),KB!A:V,20,FALSE)</f>
        <v>#N/A</v>
      </c>
      <c r="R31" s="67" t="e">
        <f>VLOOKUP(CONCATENATE(D31,F31),US!A:U,18,FALSE)</f>
        <v>#N/A</v>
      </c>
      <c r="S31" s="68" t="e">
        <f>VLOOKUP(CONCATENATE(D31,F31),US!A:U,19,FALSE)</f>
        <v>#N/A</v>
      </c>
      <c r="T31" s="67" t="e">
        <f>VLOOKUP(CONCATENATE(D31,F31),KH!A:U,18,FALSE)</f>
        <v>#N/A</v>
      </c>
      <c r="U31" s="68" t="e">
        <f>VLOOKUP(CONCATENATE(D31,F31),KH!A:U,19,FALSE)</f>
        <v>#N/A</v>
      </c>
      <c r="V31" s="90"/>
      <c r="W31" s="91"/>
    </row>
    <row r="32" spans="1:23" x14ac:dyDescent="0.35">
      <c r="A32" s="92"/>
      <c r="B32" s="93"/>
      <c r="C32" s="94"/>
      <c r="D32" s="93"/>
      <c r="E32" s="93"/>
      <c r="F32" s="138"/>
      <c r="G32" s="104"/>
      <c r="H32" s="93"/>
      <c r="I32" s="93"/>
      <c r="J32" s="93"/>
      <c r="K32" s="93"/>
      <c r="L32" s="90"/>
      <c r="M32" s="105"/>
      <c r="N32" s="67" t="e">
        <f>VLOOKUP(CONCATENATE(D32,F32),BZ!A:S,16,FALSE)</f>
        <v>#N/A</v>
      </c>
      <c r="O32" s="68" t="e">
        <f>VLOOKUP(CONCATENATE(D32,F32),BZ!A:S,17,FALSE)</f>
        <v>#N/A</v>
      </c>
      <c r="P32" s="67" t="e">
        <f>VLOOKUP(CONCATENATE(D32,F32),KB!A:V,19,FALSE)</f>
        <v>#N/A</v>
      </c>
      <c r="Q32" s="68" t="e">
        <f>VLOOKUP(CONCATENATE(D32,F32),KB!A:V,20,FALSE)</f>
        <v>#N/A</v>
      </c>
      <c r="R32" s="67" t="e">
        <f>VLOOKUP(CONCATENATE(D32,F32),US!A:U,18,FALSE)</f>
        <v>#N/A</v>
      </c>
      <c r="S32" s="68" t="e">
        <f>VLOOKUP(CONCATENATE(D32,F32),US!A:U,19,FALSE)</f>
        <v>#N/A</v>
      </c>
      <c r="T32" s="67" t="e">
        <f>VLOOKUP(CONCATENATE(D32,F32),KH!A:U,18,FALSE)</f>
        <v>#N/A</v>
      </c>
      <c r="U32" s="68" t="e">
        <f>VLOOKUP(CONCATENATE(D32,F32),KH!A:U,19,FALSE)</f>
        <v>#N/A</v>
      </c>
      <c r="V32" s="90"/>
      <c r="W32" s="91"/>
    </row>
    <row r="33" spans="1:23" x14ac:dyDescent="0.35">
      <c r="A33" s="92"/>
      <c r="B33" s="93"/>
      <c r="C33" s="94"/>
      <c r="D33" s="93"/>
      <c r="E33" s="93"/>
      <c r="F33" s="129"/>
      <c r="G33" s="104"/>
      <c r="H33" s="93"/>
      <c r="I33" s="93"/>
      <c r="J33" s="93"/>
      <c r="K33" s="93"/>
      <c r="L33" s="90"/>
      <c r="M33" s="105"/>
      <c r="N33" s="67" t="e">
        <f>VLOOKUP(CONCATENATE(D33,F33),BZ!A:S,16,FALSE)</f>
        <v>#N/A</v>
      </c>
      <c r="O33" s="68" t="e">
        <f>VLOOKUP(CONCATENATE(D33,F33),BZ!A:S,17,FALSE)</f>
        <v>#N/A</v>
      </c>
      <c r="P33" s="67" t="e">
        <f>VLOOKUP(CONCATENATE(D33,F33),KB!A:V,19,FALSE)</f>
        <v>#N/A</v>
      </c>
      <c r="Q33" s="68" t="e">
        <f>VLOOKUP(CONCATENATE(D33,F33),KB!A:V,20,FALSE)</f>
        <v>#N/A</v>
      </c>
      <c r="R33" s="67" t="e">
        <f>VLOOKUP(CONCATENATE(D33,F33),US!A:U,18,FALSE)</f>
        <v>#N/A</v>
      </c>
      <c r="S33" s="68" t="e">
        <f>VLOOKUP(CONCATENATE(D33,F33),US!A:U,19,FALSE)</f>
        <v>#N/A</v>
      </c>
      <c r="T33" s="67" t="e">
        <f>VLOOKUP(CONCATENATE(D33,F33),KH!A:U,18,FALSE)</f>
        <v>#N/A</v>
      </c>
      <c r="U33" s="68" t="e">
        <f>VLOOKUP(CONCATENATE(D33,F33),KH!A:U,19,FALSE)</f>
        <v>#N/A</v>
      </c>
      <c r="V33" s="90"/>
      <c r="W33" s="91"/>
    </row>
    <row r="34" spans="1:23" x14ac:dyDescent="0.35">
      <c r="A34" s="92"/>
      <c r="B34" s="93"/>
      <c r="C34" s="94"/>
      <c r="D34" s="93"/>
      <c r="E34" s="93"/>
      <c r="F34" s="138"/>
      <c r="G34" s="104"/>
      <c r="H34" s="93"/>
      <c r="I34" s="93"/>
      <c r="J34" s="93"/>
      <c r="K34" s="93"/>
      <c r="L34" s="90"/>
      <c r="M34" s="105"/>
      <c r="N34" s="67" t="e">
        <f>VLOOKUP(CONCATENATE(D34,F34),BZ!A:S,16,FALSE)</f>
        <v>#N/A</v>
      </c>
      <c r="O34" s="68" t="e">
        <f>VLOOKUP(CONCATENATE(D34,F34),BZ!A:S,17,FALSE)</f>
        <v>#N/A</v>
      </c>
      <c r="P34" s="67" t="e">
        <f>VLOOKUP(CONCATENATE(D34,F34),KB!A:V,19,FALSE)</f>
        <v>#N/A</v>
      </c>
      <c r="Q34" s="68" t="e">
        <f>VLOOKUP(CONCATENATE(D34,F34),KB!A:V,20,FALSE)</f>
        <v>#N/A</v>
      </c>
      <c r="R34" s="67" t="e">
        <f>VLOOKUP(CONCATENATE(D34,F34),US!A:U,18,FALSE)</f>
        <v>#N/A</v>
      </c>
      <c r="S34" s="68" t="e">
        <f>VLOOKUP(CONCATENATE(D34,F34),US!A:U,19,FALSE)</f>
        <v>#N/A</v>
      </c>
      <c r="T34" s="67" t="e">
        <f>VLOOKUP(CONCATENATE(D34,F34),KH!A:U,18,FALSE)</f>
        <v>#N/A</v>
      </c>
      <c r="U34" s="68" t="e">
        <f>VLOOKUP(CONCATENATE(D34,F34),KH!A:U,19,FALSE)</f>
        <v>#N/A</v>
      </c>
      <c r="V34" s="90"/>
      <c r="W34" s="91"/>
    </row>
    <row r="35" spans="1:23" x14ac:dyDescent="0.35">
      <c r="A35" s="92"/>
      <c r="B35" s="93"/>
      <c r="C35" s="94"/>
      <c r="D35" s="93"/>
      <c r="E35" s="93"/>
      <c r="F35" s="129"/>
      <c r="G35" s="104"/>
      <c r="H35" s="93"/>
      <c r="I35" s="93"/>
      <c r="J35" s="93"/>
      <c r="K35" s="93"/>
      <c r="L35" s="90"/>
      <c r="M35" s="105"/>
      <c r="N35" s="67" t="e">
        <f>VLOOKUP(CONCATENATE(D35,F35),BZ!A:S,16,FALSE)</f>
        <v>#N/A</v>
      </c>
      <c r="O35" s="68" t="e">
        <f>VLOOKUP(CONCATENATE(D35,F35),BZ!A:S,17,FALSE)</f>
        <v>#N/A</v>
      </c>
      <c r="P35" s="67" t="e">
        <f>VLOOKUP(CONCATENATE(D35,F35),KB!A:V,19,FALSE)</f>
        <v>#N/A</v>
      </c>
      <c r="Q35" s="68" t="e">
        <f>VLOOKUP(CONCATENATE(D35,F35),KB!A:V,20,FALSE)</f>
        <v>#N/A</v>
      </c>
      <c r="R35" s="67" t="e">
        <f>VLOOKUP(CONCATENATE(D35,F35),US!A:U,18,FALSE)</f>
        <v>#N/A</v>
      </c>
      <c r="S35" s="68" t="e">
        <f>VLOOKUP(CONCATENATE(D35,F35),US!A:U,19,FALSE)</f>
        <v>#N/A</v>
      </c>
      <c r="T35" s="67" t="e">
        <f>VLOOKUP(CONCATENATE(D35,F35),KH!A:U,18,FALSE)</f>
        <v>#N/A</v>
      </c>
      <c r="U35" s="68" t="e">
        <f>VLOOKUP(CONCATENATE(D35,F35),KH!A:U,19,FALSE)</f>
        <v>#N/A</v>
      </c>
      <c r="V35" s="90"/>
      <c r="W35" s="91"/>
    </row>
    <row r="36" spans="1:23" x14ac:dyDescent="0.35">
      <c r="A36" s="92"/>
      <c r="B36" s="93"/>
      <c r="C36" s="94"/>
      <c r="D36" s="93"/>
      <c r="E36" s="93"/>
      <c r="F36" s="138"/>
      <c r="G36" s="104"/>
      <c r="H36" s="93"/>
      <c r="I36" s="93"/>
      <c r="J36" s="93"/>
      <c r="K36" s="93"/>
      <c r="L36" s="90"/>
      <c r="M36" s="105"/>
      <c r="N36" s="67" t="e">
        <f>VLOOKUP(CONCATENATE(D36,F36),BZ!A:S,16,FALSE)</f>
        <v>#N/A</v>
      </c>
      <c r="O36" s="68" t="e">
        <f>VLOOKUP(CONCATENATE(D36,F36),BZ!A:S,17,FALSE)</f>
        <v>#N/A</v>
      </c>
      <c r="P36" s="67" t="e">
        <f>VLOOKUP(CONCATENATE(D36,F36),KB!A:V,19,FALSE)</f>
        <v>#N/A</v>
      </c>
      <c r="Q36" s="68" t="e">
        <f>VLOOKUP(CONCATENATE(D36,F36),KB!A:V,20,FALSE)</f>
        <v>#N/A</v>
      </c>
      <c r="R36" s="67" t="e">
        <f>VLOOKUP(CONCATENATE(D36,F36),US!A:U,18,FALSE)</f>
        <v>#N/A</v>
      </c>
      <c r="S36" s="68" t="e">
        <f>VLOOKUP(CONCATENATE(D36,F36),US!A:U,19,FALSE)</f>
        <v>#N/A</v>
      </c>
      <c r="T36" s="67" t="e">
        <f>VLOOKUP(CONCATENATE(D36,F36),KH!A:U,18,FALSE)</f>
        <v>#N/A</v>
      </c>
      <c r="U36" s="68" t="e">
        <f>VLOOKUP(CONCATENATE(D36,F36),KH!A:U,19,FALSE)</f>
        <v>#N/A</v>
      </c>
      <c r="V36" s="90"/>
      <c r="W36" s="91"/>
    </row>
    <row r="37" spans="1:23" x14ac:dyDescent="0.35">
      <c r="A37" s="92"/>
      <c r="B37" s="93"/>
      <c r="C37" s="94"/>
      <c r="D37" s="93"/>
      <c r="E37" s="93"/>
      <c r="F37" s="129"/>
      <c r="G37" s="104"/>
      <c r="H37" s="93"/>
      <c r="I37" s="93"/>
      <c r="J37" s="93"/>
      <c r="K37" s="93"/>
      <c r="L37" s="90"/>
      <c r="M37" s="105"/>
      <c r="N37" s="67" t="e">
        <f>VLOOKUP(CONCATENATE(D37,F37),BZ!A:S,16,FALSE)</f>
        <v>#N/A</v>
      </c>
      <c r="O37" s="68" t="e">
        <f>VLOOKUP(CONCATENATE(D37,F37),BZ!A:S,17,FALSE)</f>
        <v>#N/A</v>
      </c>
      <c r="P37" s="67" t="e">
        <f>VLOOKUP(CONCATENATE(D37,F37),KB!A:V,19,FALSE)</f>
        <v>#N/A</v>
      </c>
      <c r="Q37" s="68" t="e">
        <f>VLOOKUP(CONCATENATE(D37,F37),KB!A:V,20,FALSE)</f>
        <v>#N/A</v>
      </c>
      <c r="R37" s="67" t="e">
        <f>VLOOKUP(CONCATENATE(D37,F37),US!A:U,18,FALSE)</f>
        <v>#N/A</v>
      </c>
      <c r="S37" s="68" t="e">
        <f>VLOOKUP(CONCATENATE(D37,F37),US!A:U,19,FALSE)</f>
        <v>#N/A</v>
      </c>
      <c r="T37" s="67" t="e">
        <f>VLOOKUP(CONCATENATE(D37,F37),KH!A:U,18,FALSE)</f>
        <v>#N/A</v>
      </c>
      <c r="U37" s="68" t="e">
        <f>VLOOKUP(CONCATENATE(D37,F37),KH!A:U,19,FALSE)</f>
        <v>#N/A</v>
      </c>
      <c r="V37" s="90"/>
      <c r="W37" s="91"/>
    </row>
  </sheetData>
  <sheetProtection algorithmName="SHA-512" hashValue="wIU/8guDvn0LPc2Isg8QSgzzntARsSrdXdvw46DHA+057ZvqCkRf2jPrb05wIUGCnnFPLb0nSmRIb13EKf+W6A==" saltValue="LyNPuITGlKpcOrI+AWifhA==" spinCount="100000" sheet="1" objects="1" scenarios="1"/>
  <mergeCells count="4">
    <mergeCell ref="N1:O1"/>
    <mergeCell ref="P1:Q1"/>
    <mergeCell ref="R1:S1"/>
    <mergeCell ref="T1:U1"/>
  </mergeCells>
  <dataValidations count="4">
    <dataValidation type="decimal" allowBlank="1" showInputMessage="1" showErrorMessage="1" error="Angabe entspricht nicht der Formatvorgabe" sqref="M4:M37" xr:uid="{00000000-0002-0000-0200-000000000000}">
      <formula1>100</formula1>
      <formula2>250</formula2>
    </dataValidation>
    <dataValidation type="date" allowBlank="1" showInputMessage="1" showErrorMessage="1" sqref="F4:F37" xr:uid="{00000000-0002-0000-0200-000001000000}">
      <formula1>21916</formula1>
      <formula2>43831</formula2>
    </dataValidation>
    <dataValidation type="date" allowBlank="1" showInputMessage="1" showErrorMessage="1" sqref="A4:A37" xr:uid="{00000000-0002-0000-0200-000002000000}">
      <formula1>36526</formula1>
      <formula2>47484</formula2>
    </dataValidation>
    <dataValidation type="decimal" showInputMessage="1" showErrorMessage="1" error="Angabe entspricht nicht der Formatvorgabe" sqref="L4:L37" xr:uid="{00000000-0002-0000-0200-000003000000}">
      <formula1>30</formula1>
      <formula2>150</formula2>
    </dataValidation>
  </dataValidations>
  <pageMargins left="0.7" right="0.7" top="0.78740157499999996" bottom="0.78740157499999996" header="0.3" footer="0.3"/>
  <legacyDrawing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200-000004000000}">
          <x14:formula1>
            <xm:f>Verweise!$B$3:$B$4</xm:f>
          </x14:formula1>
          <xm:sqref>H3:H37</xm:sqref>
        </x14:dataValidation>
        <x14:dataValidation type="list" allowBlank="1" showInputMessage="1" showErrorMessage="1" xr:uid="{00000000-0002-0000-0200-000005000000}">
          <x14:formula1>
            <xm:f>Verweise!$C$3:$C$6</xm:f>
          </x14:formula1>
          <xm:sqref>I3:I37</xm:sqref>
        </x14:dataValidation>
        <x14:dataValidation type="list" allowBlank="1" showInputMessage="1" showErrorMessage="1" xr:uid="{00000000-0002-0000-0200-000006000000}">
          <x14:formula1>
            <xm:f>Verweise!$D$3:$D$7</xm:f>
          </x14:formula1>
          <xm:sqref>J3:J37</xm:sqref>
        </x14:dataValidation>
        <x14:dataValidation type="list" allowBlank="1" showInputMessage="1" showErrorMessage="1" xr:uid="{00000000-0002-0000-0200-000007000000}">
          <x14:formula1>
            <xm:f>Verweise!$F$3:$F$7</xm:f>
          </x14:formula1>
          <xm:sqref>C3:C37</xm:sqref>
        </x14:dataValidation>
        <x14:dataValidation type="list" allowBlank="1" showInputMessage="1" showErrorMessage="1" xr:uid="{00000000-0002-0000-0200-000008000000}">
          <x14:formula1>
            <xm:f>Verweise!$E$3:$E$10</xm:f>
          </x14:formula1>
          <xm:sqref>K3:K37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37"/>
  <sheetViews>
    <sheetView tabSelected="1" topLeftCell="B1" zoomScaleNormal="100" workbookViewId="0">
      <selection activeCell="M6" sqref="M6"/>
    </sheetView>
  </sheetViews>
  <sheetFormatPr baseColWidth="10" defaultRowHeight="14.5" x14ac:dyDescent="0.35"/>
  <cols>
    <col min="1" max="1" width="11.453125" hidden="1" customWidth="1"/>
    <col min="2" max="2" width="11.453125" style="45"/>
    <col min="3" max="3" width="11.453125" style="3"/>
    <col min="4" max="4" width="15.7265625" style="3" customWidth="1"/>
    <col min="5" max="5" width="11.81640625" customWidth="1"/>
    <col min="6" max="6" width="11.54296875" customWidth="1"/>
    <col min="7" max="7" width="14.26953125" style="43" customWidth="1"/>
    <col min="8" max="8" width="11.453125" style="47"/>
    <col min="9" max="9" width="11.453125" style="60"/>
    <col min="10" max="10" width="17.1796875" style="47" customWidth="1"/>
    <col min="11" max="15" width="11.7265625" style="47" customWidth="1"/>
    <col min="16" max="16" width="11.453125" style="47"/>
    <col min="17" max="17" width="14.26953125" style="47" customWidth="1"/>
    <col min="18" max="18" width="34.26953125" customWidth="1"/>
    <col min="19" max="19" width="11.453125" style="87"/>
  </cols>
  <sheetData>
    <row r="1" spans="1:19" ht="15" customHeight="1" x14ac:dyDescent="0.35">
      <c r="B1" s="44"/>
      <c r="C1" s="83"/>
      <c r="D1" s="83"/>
      <c r="E1" s="11"/>
      <c r="F1" s="11"/>
      <c r="G1" s="64"/>
      <c r="H1" s="74" t="s">
        <v>51</v>
      </c>
      <c r="I1" s="61"/>
      <c r="J1" s="75" t="s">
        <v>135</v>
      </c>
      <c r="K1" s="184" t="s">
        <v>12</v>
      </c>
      <c r="L1" s="185"/>
      <c r="M1" s="185"/>
      <c r="N1" s="185"/>
      <c r="O1" s="185"/>
      <c r="P1" s="184" t="s">
        <v>11</v>
      </c>
      <c r="Q1" s="186"/>
      <c r="R1" s="72"/>
      <c r="S1" s="85"/>
    </row>
    <row r="2" spans="1:19" s="34" customFormat="1" ht="33" customHeight="1" x14ac:dyDescent="0.35">
      <c r="B2" s="17" t="s">
        <v>46</v>
      </c>
      <c r="C2" s="18" t="s">
        <v>47</v>
      </c>
      <c r="D2" s="19" t="s">
        <v>48</v>
      </c>
      <c r="E2" s="22" t="s">
        <v>0</v>
      </c>
      <c r="F2" s="22" t="s">
        <v>1</v>
      </c>
      <c r="G2" s="66" t="s">
        <v>13</v>
      </c>
      <c r="H2" s="98" t="s">
        <v>82</v>
      </c>
      <c r="I2" s="99" t="s">
        <v>83</v>
      </c>
      <c r="J2" s="140" t="s">
        <v>87</v>
      </c>
      <c r="K2" s="141" t="s">
        <v>2</v>
      </c>
      <c r="L2" s="142" t="s">
        <v>3</v>
      </c>
      <c r="M2" s="142" t="s">
        <v>4</v>
      </c>
      <c r="N2" s="142" t="s">
        <v>5</v>
      </c>
      <c r="O2" s="142" t="s">
        <v>6</v>
      </c>
      <c r="P2" s="145" t="s">
        <v>84</v>
      </c>
      <c r="Q2" s="100" t="s">
        <v>85</v>
      </c>
      <c r="R2" s="143" t="s">
        <v>28</v>
      </c>
      <c r="S2" s="10" t="s">
        <v>27</v>
      </c>
    </row>
    <row r="3" spans="1:19" s="38" customFormat="1" x14ac:dyDescent="0.35">
      <c r="A3" s="38" t="str">
        <f>CONCATENATE(E3,G3)</f>
        <v>Mustermann32143</v>
      </c>
      <c r="B3" s="20">
        <f>Tabelle6[[#This Row],[Testdatum
(mm.dd.jjjj)]]</f>
        <v>44904</v>
      </c>
      <c r="C3" s="21" t="str">
        <f>Tabelle6[[#This Row],[Testort]]</f>
        <v>Berlin</v>
      </c>
      <c r="D3" s="21" t="str">
        <f>Tabelle6[[#This Row],[Maßnahme
(zentral/dezentral)]]</f>
        <v>dezentral</v>
      </c>
      <c r="E3" s="3" t="str">
        <f>Tabelle6[[#This Row],[Name]]</f>
        <v>Mustermann</v>
      </c>
      <c r="F3" s="14" t="str">
        <f>Tabelle6[[#This Row],[Vorname]]</f>
        <v>Max</v>
      </c>
      <c r="G3" s="15">
        <v>32143</v>
      </c>
      <c r="H3" s="31">
        <v>85</v>
      </c>
      <c r="I3" s="16">
        <v>188</v>
      </c>
      <c r="J3" s="36">
        <v>60</v>
      </c>
      <c r="K3" s="149">
        <v>85</v>
      </c>
      <c r="L3" s="164">
        <v>88</v>
      </c>
      <c r="M3" s="164">
        <v>90</v>
      </c>
      <c r="N3" s="163">
        <v>94</v>
      </c>
      <c r="O3" s="164">
        <v>93</v>
      </c>
      <c r="P3" s="131">
        <v>93</v>
      </c>
      <c r="Q3" s="51">
        <f>P3/H3*100</f>
        <v>109.41176470588236</v>
      </c>
      <c r="R3" s="37"/>
      <c r="S3" s="86" t="s">
        <v>80</v>
      </c>
    </row>
    <row r="4" spans="1:19" x14ac:dyDescent="0.35">
      <c r="A4" s="38" t="str">
        <f>CONCATENATE(E4,G4)</f>
        <v>00</v>
      </c>
      <c r="B4" s="45">
        <f>Tabelle6[[#This Row],[Testdatum
(mm.dd.jjjj)]]</f>
        <v>0</v>
      </c>
      <c r="C4" s="3">
        <f>Tabelle6[[#This Row],[Testort]]</f>
        <v>0</v>
      </c>
      <c r="D4" s="3">
        <f>Tabelle6[[#This Row],[Maßnahme
(zentral/dezentral)]]</f>
        <v>0</v>
      </c>
      <c r="E4" s="3">
        <f>Tabelle6[[#This Row],[Name]]</f>
        <v>0</v>
      </c>
      <c r="F4" s="3">
        <f>Tabelle6[[#This Row],[Vorname]]</f>
        <v>0</v>
      </c>
      <c r="G4" s="45">
        <f>Tabelle6[[#This Row],[Geburtsdatum
(tt.mm.yyyy)]]</f>
        <v>0</v>
      </c>
      <c r="H4" s="67">
        <f>Tabelle6[[#This Row],[Gewicht
(kg)]]</f>
        <v>0</v>
      </c>
      <c r="I4" s="77">
        <f>Tabelle6[[#This Row],[Größe 
(cm)]]</f>
        <v>0</v>
      </c>
      <c r="J4" s="137"/>
      <c r="K4" s="131"/>
      <c r="L4" s="132"/>
      <c r="M4" s="132"/>
      <c r="N4" s="132"/>
      <c r="O4" s="132"/>
      <c r="P4" s="161"/>
      <c r="Q4" s="52" t="e">
        <f t="shared" ref="Q4:Q37" si="0">P4/H4*100</f>
        <v>#DIV/0!</v>
      </c>
      <c r="R4" s="139"/>
      <c r="S4" s="86">
        <f>Tabelle6[[#This Row],[TAG]]</f>
        <v>0</v>
      </c>
    </row>
    <row r="5" spans="1:19" x14ac:dyDescent="0.35">
      <c r="A5" s="38" t="str">
        <f t="shared" ref="A5:A37" si="1">CONCATENATE(E5,G5)</f>
        <v>00</v>
      </c>
      <c r="B5" s="45">
        <f>Tabelle6[[#This Row],[Testdatum
(mm.dd.jjjj)]]</f>
        <v>0</v>
      </c>
      <c r="C5" s="3">
        <f>Tabelle6[[#This Row],[Testort]]</f>
        <v>0</v>
      </c>
      <c r="D5" s="3">
        <f>Tabelle6[[#This Row],[Maßnahme
(zentral/dezentral)]]</f>
        <v>0</v>
      </c>
      <c r="E5" s="3">
        <f>Tabelle6[[#This Row],[Name]]</f>
        <v>0</v>
      </c>
      <c r="F5" s="3">
        <f>Tabelle6[[#This Row],[Vorname]]</f>
        <v>0</v>
      </c>
      <c r="G5" s="45">
        <f>Tabelle6[[#This Row],[Geburtsdatum
(tt.mm.yyyy)]]</f>
        <v>0</v>
      </c>
      <c r="H5" s="67">
        <f>Tabelle6[[#This Row],[Gewicht
(kg)]]</f>
        <v>0</v>
      </c>
      <c r="I5" s="77">
        <f>Tabelle6[[#This Row],[Größe 
(cm)]]</f>
        <v>0</v>
      </c>
      <c r="J5" s="137"/>
      <c r="K5" s="131"/>
      <c r="L5" s="132"/>
      <c r="M5" s="132"/>
      <c r="N5" s="132"/>
      <c r="O5" s="132"/>
      <c r="P5" s="161"/>
      <c r="Q5" s="52" t="e">
        <f t="shared" si="0"/>
        <v>#DIV/0!</v>
      </c>
      <c r="R5" s="139"/>
      <c r="S5" s="86">
        <f>Tabelle6[[#This Row],[TAG]]</f>
        <v>0</v>
      </c>
    </row>
    <row r="6" spans="1:19" x14ac:dyDescent="0.35">
      <c r="A6" s="38" t="str">
        <f t="shared" si="1"/>
        <v>00</v>
      </c>
      <c r="B6" s="45">
        <f>Tabelle6[[#This Row],[Testdatum
(mm.dd.jjjj)]]</f>
        <v>0</v>
      </c>
      <c r="C6" s="3">
        <f>Tabelle6[[#This Row],[Testort]]</f>
        <v>0</v>
      </c>
      <c r="D6" s="3">
        <f>Tabelle6[[#This Row],[Maßnahme
(zentral/dezentral)]]</f>
        <v>0</v>
      </c>
      <c r="E6" s="3">
        <f>Tabelle6[[#This Row],[Name]]</f>
        <v>0</v>
      </c>
      <c r="F6" s="3">
        <f>Tabelle6[[#This Row],[Vorname]]</f>
        <v>0</v>
      </c>
      <c r="G6" s="45">
        <f>Tabelle6[[#This Row],[Geburtsdatum
(tt.mm.yyyy)]]</f>
        <v>0</v>
      </c>
      <c r="H6" s="67">
        <f>Tabelle6[[#This Row],[Gewicht
(kg)]]</f>
        <v>0</v>
      </c>
      <c r="I6" s="77">
        <f>Tabelle6[[#This Row],[Größe 
(cm)]]</f>
        <v>0</v>
      </c>
      <c r="J6" s="137"/>
      <c r="K6" s="131"/>
      <c r="L6" s="132"/>
      <c r="M6" s="132"/>
      <c r="N6" s="132"/>
      <c r="O6" s="132"/>
      <c r="P6" s="161"/>
      <c r="Q6" s="52" t="e">
        <f t="shared" si="0"/>
        <v>#DIV/0!</v>
      </c>
      <c r="R6" s="139"/>
      <c r="S6" s="86">
        <f>Tabelle6[[#This Row],[TAG]]</f>
        <v>0</v>
      </c>
    </row>
    <row r="7" spans="1:19" x14ac:dyDescent="0.35">
      <c r="A7" s="38" t="str">
        <f t="shared" si="1"/>
        <v>00</v>
      </c>
      <c r="B7" s="45">
        <f>Tabelle6[[#This Row],[Testdatum
(mm.dd.jjjj)]]</f>
        <v>0</v>
      </c>
      <c r="C7" s="3">
        <f>Tabelle6[[#This Row],[Testort]]</f>
        <v>0</v>
      </c>
      <c r="D7" s="3">
        <f>Tabelle6[[#This Row],[Maßnahme
(zentral/dezentral)]]</f>
        <v>0</v>
      </c>
      <c r="E7" s="3">
        <f>Tabelle6[[#This Row],[Name]]</f>
        <v>0</v>
      </c>
      <c r="F7" s="3">
        <f>Tabelle6[[#This Row],[Vorname]]</f>
        <v>0</v>
      </c>
      <c r="G7" s="45">
        <f>Tabelle6[[#This Row],[Geburtsdatum
(tt.mm.yyyy)]]</f>
        <v>0</v>
      </c>
      <c r="H7" s="67">
        <f>Tabelle6[[#This Row],[Gewicht
(kg)]]</f>
        <v>0</v>
      </c>
      <c r="I7" s="77">
        <f>Tabelle6[[#This Row],[Größe 
(cm)]]</f>
        <v>0</v>
      </c>
      <c r="J7" s="137"/>
      <c r="K7" s="131"/>
      <c r="L7" s="132"/>
      <c r="M7" s="132"/>
      <c r="N7" s="132"/>
      <c r="O7" s="132"/>
      <c r="P7" s="161"/>
      <c r="Q7" s="52" t="e">
        <f t="shared" si="0"/>
        <v>#DIV/0!</v>
      </c>
      <c r="R7" s="139"/>
      <c r="S7" s="86">
        <f>Tabelle6[[#This Row],[TAG]]</f>
        <v>0</v>
      </c>
    </row>
    <row r="8" spans="1:19" x14ac:dyDescent="0.35">
      <c r="A8" s="38" t="str">
        <f t="shared" si="1"/>
        <v>00</v>
      </c>
      <c r="B8" s="45">
        <f>Tabelle6[[#This Row],[Testdatum
(mm.dd.jjjj)]]</f>
        <v>0</v>
      </c>
      <c r="C8" s="3">
        <f>Tabelle6[[#This Row],[Testort]]</f>
        <v>0</v>
      </c>
      <c r="D8" s="3">
        <f>Tabelle6[[#This Row],[Maßnahme
(zentral/dezentral)]]</f>
        <v>0</v>
      </c>
      <c r="E8" s="3">
        <f>Tabelle6[[#This Row],[Name]]</f>
        <v>0</v>
      </c>
      <c r="F8" s="3">
        <f>Tabelle6[[#This Row],[Vorname]]</f>
        <v>0</v>
      </c>
      <c r="G8" s="45">
        <f>Tabelle6[[#This Row],[Geburtsdatum
(tt.mm.yyyy)]]</f>
        <v>0</v>
      </c>
      <c r="H8" s="67">
        <f>Tabelle6[[#This Row],[Gewicht
(kg)]]</f>
        <v>0</v>
      </c>
      <c r="I8" s="77">
        <f>Tabelle6[[#This Row],[Größe 
(cm)]]</f>
        <v>0</v>
      </c>
      <c r="J8" s="137"/>
      <c r="K8" s="131"/>
      <c r="L8" s="132"/>
      <c r="M8" s="132"/>
      <c r="N8" s="132"/>
      <c r="O8" s="132"/>
      <c r="P8" s="161"/>
      <c r="Q8" s="52" t="e">
        <f t="shared" si="0"/>
        <v>#DIV/0!</v>
      </c>
      <c r="R8" s="139"/>
      <c r="S8" s="86">
        <f>Tabelle6[[#This Row],[TAG]]</f>
        <v>0</v>
      </c>
    </row>
    <row r="9" spans="1:19" x14ac:dyDescent="0.35">
      <c r="A9" s="38" t="str">
        <f t="shared" si="1"/>
        <v>00</v>
      </c>
      <c r="B9" s="45">
        <f>Tabelle6[[#This Row],[Testdatum
(mm.dd.jjjj)]]</f>
        <v>0</v>
      </c>
      <c r="C9" s="3">
        <f>Tabelle6[[#This Row],[Testort]]</f>
        <v>0</v>
      </c>
      <c r="D9" s="3">
        <f>Tabelle6[[#This Row],[Maßnahme
(zentral/dezentral)]]</f>
        <v>0</v>
      </c>
      <c r="E9" s="3">
        <f>Tabelle6[[#This Row],[Name]]</f>
        <v>0</v>
      </c>
      <c r="F9" s="3">
        <f>Tabelle6[[#This Row],[Vorname]]</f>
        <v>0</v>
      </c>
      <c r="G9" s="45">
        <f>Tabelle6[[#This Row],[Geburtsdatum
(tt.mm.yyyy)]]</f>
        <v>0</v>
      </c>
      <c r="H9" s="67">
        <f>Tabelle6[[#This Row],[Gewicht
(kg)]]</f>
        <v>0</v>
      </c>
      <c r="I9" s="77">
        <f>Tabelle6[[#This Row],[Größe 
(cm)]]</f>
        <v>0</v>
      </c>
      <c r="J9" s="137"/>
      <c r="K9" s="131"/>
      <c r="L9" s="132"/>
      <c r="M9" s="132"/>
      <c r="N9" s="132"/>
      <c r="O9" s="132"/>
      <c r="P9" s="161"/>
      <c r="Q9" s="52" t="e">
        <f t="shared" si="0"/>
        <v>#DIV/0!</v>
      </c>
      <c r="R9" s="139"/>
      <c r="S9" s="86">
        <f>Tabelle6[[#This Row],[TAG]]</f>
        <v>0</v>
      </c>
    </row>
    <row r="10" spans="1:19" x14ac:dyDescent="0.35">
      <c r="A10" s="38" t="str">
        <f t="shared" si="1"/>
        <v>00</v>
      </c>
      <c r="B10" s="45">
        <f>Tabelle6[[#This Row],[Testdatum
(mm.dd.jjjj)]]</f>
        <v>0</v>
      </c>
      <c r="C10" s="3">
        <f>Tabelle6[[#This Row],[Testort]]</f>
        <v>0</v>
      </c>
      <c r="D10" s="3">
        <f>Tabelle6[[#This Row],[Maßnahme
(zentral/dezentral)]]</f>
        <v>0</v>
      </c>
      <c r="E10" s="3">
        <f>Tabelle6[[#This Row],[Name]]</f>
        <v>0</v>
      </c>
      <c r="F10" s="3">
        <f>Tabelle6[[#This Row],[Vorname]]</f>
        <v>0</v>
      </c>
      <c r="G10" s="45">
        <f>Tabelle6[[#This Row],[Geburtsdatum
(tt.mm.yyyy)]]</f>
        <v>0</v>
      </c>
      <c r="H10" s="67">
        <f>Tabelle6[[#This Row],[Gewicht
(kg)]]</f>
        <v>0</v>
      </c>
      <c r="I10" s="77">
        <f>Tabelle6[[#This Row],[Größe 
(cm)]]</f>
        <v>0</v>
      </c>
      <c r="J10" s="137"/>
      <c r="K10" s="131"/>
      <c r="L10" s="132"/>
      <c r="M10" s="132"/>
      <c r="N10" s="132"/>
      <c r="O10" s="132"/>
      <c r="P10" s="161"/>
      <c r="Q10" s="52" t="e">
        <f t="shared" si="0"/>
        <v>#DIV/0!</v>
      </c>
      <c r="R10" s="139"/>
      <c r="S10" s="86">
        <f>Tabelle6[[#This Row],[TAG]]</f>
        <v>0</v>
      </c>
    </row>
    <row r="11" spans="1:19" x14ac:dyDescent="0.35">
      <c r="A11" s="38" t="str">
        <f t="shared" si="1"/>
        <v>00</v>
      </c>
      <c r="B11" s="45">
        <f>Tabelle6[[#This Row],[Testdatum
(mm.dd.jjjj)]]</f>
        <v>0</v>
      </c>
      <c r="C11" s="3">
        <f>Tabelle6[[#This Row],[Testort]]</f>
        <v>0</v>
      </c>
      <c r="D11" s="3">
        <f>Tabelle6[[#This Row],[Maßnahme
(zentral/dezentral)]]</f>
        <v>0</v>
      </c>
      <c r="E11" s="3">
        <f>Tabelle6[[#This Row],[Name]]</f>
        <v>0</v>
      </c>
      <c r="F11" s="3">
        <f>Tabelle6[[#This Row],[Vorname]]</f>
        <v>0</v>
      </c>
      <c r="G11" s="45">
        <f>Tabelle6[[#This Row],[Geburtsdatum
(tt.mm.yyyy)]]</f>
        <v>0</v>
      </c>
      <c r="H11" s="67">
        <f>Tabelle6[[#This Row],[Gewicht
(kg)]]</f>
        <v>0</v>
      </c>
      <c r="I11" s="77">
        <f>Tabelle6[[#This Row],[Größe 
(cm)]]</f>
        <v>0</v>
      </c>
      <c r="J11" s="137"/>
      <c r="K11" s="131"/>
      <c r="L11" s="132"/>
      <c r="M11" s="132"/>
      <c r="N11" s="132"/>
      <c r="O11" s="132"/>
      <c r="P11" s="161"/>
      <c r="Q11" s="52" t="e">
        <f t="shared" si="0"/>
        <v>#DIV/0!</v>
      </c>
      <c r="R11" s="139"/>
      <c r="S11" s="86">
        <f>Tabelle6[[#This Row],[TAG]]</f>
        <v>0</v>
      </c>
    </row>
    <row r="12" spans="1:19" x14ac:dyDescent="0.35">
      <c r="A12" s="38" t="str">
        <f t="shared" si="1"/>
        <v>00</v>
      </c>
      <c r="B12" s="45">
        <f>Tabelle6[[#This Row],[Testdatum
(mm.dd.jjjj)]]</f>
        <v>0</v>
      </c>
      <c r="C12" s="3">
        <f>Tabelle6[[#This Row],[Testort]]</f>
        <v>0</v>
      </c>
      <c r="D12" s="3">
        <f>Tabelle6[[#This Row],[Maßnahme
(zentral/dezentral)]]</f>
        <v>0</v>
      </c>
      <c r="E12" s="3">
        <f>Tabelle6[[#This Row],[Name]]</f>
        <v>0</v>
      </c>
      <c r="F12" s="3">
        <f>Tabelle6[[#This Row],[Vorname]]</f>
        <v>0</v>
      </c>
      <c r="G12" s="45">
        <f>Tabelle6[[#This Row],[Geburtsdatum
(tt.mm.yyyy)]]</f>
        <v>0</v>
      </c>
      <c r="H12" s="67">
        <f>Tabelle6[[#This Row],[Gewicht
(kg)]]</f>
        <v>0</v>
      </c>
      <c r="I12" s="77">
        <f>Tabelle6[[#This Row],[Größe 
(cm)]]</f>
        <v>0</v>
      </c>
      <c r="J12" s="137"/>
      <c r="K12" s="131"/>
      <c r="L12" s="132"/>
      <c r="M12" s="132"/>
      <c r="N12" s="132"/>
      <c r="O12" s="132"/>
      <c r="P12" s="161"/>
      <c r="Q12" s="52" t="e">
        <f t="shared" si="0"/>
        <v>#DIV/0!</v>
      </c>
      <c r="R12" s="139"/>
      <c r="S12" s="86">
        <f>Tabelle6[[#This Row],[TAG]]</f>
        <v>0</v>
      </c>
    </row>
    <row r="13" spans="1:19" x14ac:dyDescent="0.35">
      <c r="A13" s="38" t="str">
        <f t="shared" si="1"/>
        <v>00</v>
      </c>
      <c r="B13" s="45">
        <f>Tabelle6[[#This Row],[Testdatum
(mm.dd.jjjj)]]</f>
        <v>0</v>
      </c>
      <c r="C13" s="3">
        <f>Tabelle6[[#This Row],[Testort]]</f>
        <v>0</v>
      </c>
      <c r="D13" s="3">
        <f>Tabelle6[[#This Row],[Maßnahme
(zentral/dezentral)]]</f>
        <v>0</v>
      </c>
      <c r="E13" s="3">
        <f>Tabelle6[[#This Row],[Name]]</f>
        <v>0</v>
      </c>
      <c r="F13" s="3">
        <f>Tabelle6[[#This Row],[Vorname]]</f>
        <v>0</v>
      </c>
      <c r="G13" s="45">
        <f>Tabelle6[[#This Row],[Geburtsdatum
(tt.mm.yyyy)]]</f>
        <v>0</v>
      </c>
      <c r="H13" s="67">
        <f>Tabelle6[[#This Row],[Gewicht
(kg)]]</f>
        <v>0</v>
      </c>
      <c r="I13" s="77">
        <f>Tabelle6[[#This Row],[Größe 
(cm)]]</f>
        <v>0</v>
      </c>
      <c r="J13" s="137"/>
      <c r="K13" s="131"/>
      <c r="L13" s="132"/>
      <c r="M13" s="132"/>
      <c r="N13" s="132"/>
      <c r="O13" s="132"/>
      <c r="P13" s="161"/>
      <c r="Q13" s="52" t="e">
        <f t="shared" si="0"/>
        <v>#DIV/0!</v>
      </c>
      <c r="R13" s="139"/>
      <c r="S13" s="86">
        <f>Tabelle6[[#This Row],[TAG]]</f>
        <v>0</v>
      </c>
    </row>
    <row r="14" spans="1:19" x14ac:dyDescent="0.35">
      <c r="A14" s="38" t="str">
        <f t="shared" si="1"/>
        <v>00</v>
      </c>
      <c r="B14" s="45">
        <f>Tabelle6[[#This Row],[Testdatum
(mm.dd.jjjj)]]</f>
        <v>0</v>
      </c>
      <c r="C14" s="3">
        <f>Tabelle6[[#This Row],[Testort]]</f>
        <v>0</v>
      </c>
      <c r="D14" s="3">
        <f>Tabelle6[[#This Row],[Maßnahme
(zentral/dezentral)]]</f>
        <v>0</v>
      </c>
      <c r="E14" s="3">
        <f>Tabelle6[[#This Row],[Name]]</f>
        <v>0</v>
      </c>
      <c r="F14" s="3">
        <f>Tabelle6[[#This Row],[Vorname]]</f>
        <v>0</v>
      </c>
      <c r="G14" s="45">
        <f>Tabelle6[[#This Row],[Geburtsdatum
(tt.mm.yyyy)]]</f>
        <v>0</v>
      </c>
      <c r="H14" s="67">
        <f>Tabelle6[[#This Row],[Gewicht
(kg)]]</f>
        <v>0</v>
      </c>
      <c r="I14" s="77">
        <f>Tabelle6[[#This Row],[Größe 
(cm)]]</f>
        <v>0</v>
      </c>
      <c r="J14" s="137"/>
      <c r="K14" s="131"/>
      <c r="L14" s="132"/>
      <c r="M14" s="132"/>
      <c r="N14" s="132"/>
      <c r="O14" s="132"/>
      <c r="P14" s="161"/>
      <c r="Q14" s="52" t="e">
        <f t="shared" si="0"/>
        <v>#DIV/0!</v>
      </c>
      <c r="R14" s="139"/>
      <c r="S14" s="86">
        <f>Tabelle6[[#This Row],[TAG]]</f>
        <v>0</v>
      </c>
    </row>
    <row r="15" spans="1:19" x14ac:dyDescent="0.35">
      <c r="A15" s="38" t="str">
        <f t="shared" si="1"/>
        <v>00</v>
      </c>
      <c r="B15" s="45">
        <f>Tabelle6[[#This Row],[Testdatum
(mm.dd.jjjj)]]</f>
        <v>0</v>
      </c>
      <c r="C15" s="3">
        <f>Tabelle6[[#This Row],[Testort]]</f>
        <v>0</v>
      </c>
      <c r="D15" s="3">
        <f>Tabelle6[[#This Row],[Maßnahme
(zentral/dezentral)]]</f>
        <v>0</v>
      </c>
      <c r="E15" s="3">
        <f>Tabelle6[[#This Row],[Name]]</f>
        <v>0</v>
      </c>
      <c r="F15" s="3">
        <f>Tabelle6[[#This Row],[Vorname]]</f>
        <v>0</v>
      </c>
      <c r="G15" s="45">
        <f>Tabelle6[[#This Row],[Geburtsdatum
(tt.mm.yyyy)]]</f>
        <v>0</v>
      </c>
      <c r="H15" s="67">
        <f>Tabelle6[[#This Row],[Gewicht
(kg)]]</f>
        <v>0</v>
      </c>
      <c r="I15" s="77">
        <f>Tabelle6[[#This Row],[Größe 
(cm)]]</f>
        <v>0</v>
      </c>
      <c r="J15" s="137"/>
      <c r="K15" s="131"/>
      <c r="L15" s="132"/>
      <c r="M15" s="132"/>
      <c r="N15" s="132"/>
      <c r="O15" s="132"/>
      <c r="P15" s="161"/>
      <c r="Q15" s="52" t="e">
        <f t="shared" si="0"/>
        <v>#DIV/0!</v>
      </c>
      <c r="R15" s="139"/>
      <c r="S15" s="86">
        <f>Tabelle6[[#This Row],[TAG]]</f>
        <v>0</v>
      </c>
    </row>
    <row r="16" spans="1:19" x14ac:dyDescent="0.35">
      <c r="A16" s="38" t="str">
        <f t="shared" si="1"/>
        <v>00</v>
      </c>
      <c r="B16" s="45">
        <f>Tabelle6[[#This Row],[Testdatum
(mm.dd.jjjj)]]</f>
        <v>0</v>
      </c>
      <c r="C16" s="3">
        <f>Tabelle6[[#This Row],[Testort]]</f>
        <v>0</v>
      </c>
      <c r="D16" s="3">
        <f>Tabelle6[[#This Row],[Maßnahme
(zentral/dezentral)]]</f>
        <v>0</v>
      </c>
      <c r="E16" s="3">
        <f>Tabelle6[[#This Row],[Name]]</f>
        <v>0</v>
      </c>
      <c r="F16" s="3">
        <f>Tabelle6[[#This Row],[Vorname]]</f>
        <v>0</v>
      </c>
      <c r="G16" s="45">
        <f>Tabelle6[[#This Row],[Geburtsdatum
(tt.mm.yyyy)]]</f>
        <v>0</v>
      </c>
      <c r="H16" s="67">
        <f>Tabelle6[[#This Row],[Gewicht
(kg)]]</f>
        <v>0</v>
      </c>
      <c r="I16" s="77">
        <f>Tabelle6[[#This Row],[Größe 
(cm)]]</f>
        <v>0</v>
      </c>
      <c r="J16" s="137"/>
      <c r="K16" s="131"/>
      <c r="L16" s="132"/>
      <c r="M16" s="132"/>
      <c r="N16" s="132"/>
      <c r="O16" s="132"/>
      <c r="P16" s="161"/>
      <c r="Q16" s="52" t="e">
        <f t="shared" si="0"/>
        <v>#DIV/0!</v>
      </c>
      <c r="R16" s="139"/>
      <c r="S16" s="86">
        <f>Tabelle6[[#This Row],[TAG]]</f>
        <v>0</v>
      </c>
    </row>
    <row r="17" spans="1:19" x14ac:dyDescent="0.35">
      <c r="A17" s="38" t="str">
        <f t="shared" si="1"/>
        <v>00</v>
      </c>
      <c r="B17" s="45">
        <f>Tabelle6[[#This Row],[Testdatum
(mm.dd.jjjj)]]</f>
        <v>0</v>
      </c>
      <c r="C17" s="3">
        <f>Tabelle6[[#This Row],[Testort]]</f>
        <v>0</v>
      </c>
      <c r="D17" s="3">
        <f>Tabelle6[[#This Row],[Maßnahme
(zentral/dezentral)]]</f>
        <v>0</v>
      </c>
      <c r="E17" s="3">
        <f>Tabelle6[[#This Row],[Name]]</f>
        <v>0</v>
      </c>
      <c r="F17" s="3">
        <f>Tabelle6[[#This Row],[Vorname]]</f>
        <v>0</v>
      </c>
      <c r="G17" s="45">
        <f>Tabelle6[[#This Row],[Geburtsdatum
(tt.mm.yyyy)]]</f>
        <v>0</v>
      </c>
      <c r="H17" s="67">
        <f>Tabelle6[[#This Row],[Gewicht
(kg)]]</f>
        <v>0</v>
      </c>
      <c r="I17" s="77">
        <f>Tabelle6[[#This Row],[Größe 
(cm)]]</f>
        <v>0</v>
      </c>
      <c r="J17" s="137"/>
      <c r="K17" s="131"/>
      <c r="L17" s="132"/>
      <c r="M17" s="132"/>
      <c r="N17" s="132"/>
      <c r="O17" s="132"/>
      <c r="P17" s="161"/>
      <c r="Q17" s="52" t="e">
        <f t="shared" si="0"/>
        <v>#DIV/0!</v>
      </c>
      <c r="R17" s="139"/>
      <c r="S17" s="86">
        <f>Tabelle6[[#This Row],[TAG]]</f>
        <v>0</v>
      </c>
    </row>
    <row r="18" spans="1:19" x14ac:dyDescent="0.35">
      <c r="A18" s="38" t="str">
        <f t="shared" si="1"/>
        <v>00</v>
      </c>
      <c r="B18" s="45">
        <f>Tabelle6[[#This Row],[Testdatum
(mm.dd.jjjj)]]</f>
        <v>0</v>
      </c>
      <c r="C18" s="3">
        <f>Tabelle6[[#This Row],[Testort]]</f>
        <v>0</v>
      </c>
      <c r="D18" s="3">
        <f>Tabelle6[[#This Row],[Maßnahme
(zentral/dezentral)]]</f>
        <v>0</v>
      </c>
      <c r="E18" s="3">
        <f>Tabelle6[[#This Row],[Name]]</f>
        <v>0</v>
      </c>
      <c r="F18" s="3">
        <f>Tabelle6[[#This Row],[Vorname]]</f>
        <v>0</v>
      </c>
      <c r="G18" s="45">
        <f>Tabelle6[[#This Row],[Geburtsdatum
(tt.mm.yyyy)]]</f>
        <v>0</v>
      </c>
      <c r="H18" s="67">
        <f>Tabelle6[[#This Row],[Gewicht
(kg)]]</f>
        <v>0</v>
      </c>
      <c r="I18" s="77">
        <f>Tabelle6[[#This Row],[Größe 
(cm)]]</f>
        <v>0</v>
      </c>
      <c r="J18" s="137"/>
      <c r="K18" s="131"/>
      <c r="L18" s="132"/>
      <c r="M18" s="132"/>
      <c r="N18" s="132"/>
      <c r="O18" s="132"/>
      <c r="P18" s="161"/>
      <c r="Q18" s="52" t="e">
        <f t="shared" si="0"/>
        <v>#DIV/0!</v>
      </c>
      <c r="R18" s="139"/>
      <c r="S18" s="86">
        <f>Tabelle6[[#This Row],[TAG]]</f>
        <v>0</v>
      </c>
    </row>
    <row r="19" spans="1:19" x14ac:dyDescent="0.35">
      <c r="A19" s="38" t="str">
        <f t="shared" si="1"/>
        <v>00</v>
      </c>
      <c r="B19" s="45">
        <f>Tabelle6[[#This Row],[Testdatum
(mm.dd.jjjj)]]</f>
        <v>0</v>
      </c>
      <c r="C19" s="3">
        <f>Tabelle6[[#This Row],[Testort]]</f>
        <v>0</v>
      </c>
      <c r="D19" s="3">
        <f>Tabelle6[[#This Row],[Maßnahme
(zentral/dezentral)]]</f>
        <v>0</v>
      </c>
      <c r="E19" s="3">
        <f>Tabelle6[[#This Row],[Name]]</f>
        <v>0</v>
      </c>
      <c r="F19" s="3">
        <f>Tabelle6[[#This Row],[Vorname]]</f>
        <v>0</v>
      </c>
      <c r="G19" s="45">
        <f>Tabelle6[[#This Row],[Geburtsdatum
(tt.mm.yyyy)]]</f>
        <v>0</v>
      </c>
      <c r="H19" s="67">
        <f>Tabelle6[[#This Row],[Gewicht
(kg)]]</f>
        <v>0</v>
      </c>
      <c r="I19" s="77">
        <f>Tabelle6[[#This Row],[Größe 
(cm)]]</f>
        <v>0</v>
      </c>
      <c r="J19" s="137"/>
      <c r="K19" s="131"/>
      <c r="L19" s="132"/>
      <c r="M19" s="132"/>
      <c r="N19" s="132"/>
      <c r="O19" s="132"/>
      <c r="P19" s="161"/>
      <c r="Q19" s="52" t="e">
        <f t="shared" si="0"/>
        <v>#DIV/0!</v>
      </c>
      <c r="R19" s="139"/>
      <c r="S19" s="86">
        <f>Tabelle6[[#This Row],[TAG]]</f>
        <v>0</v>
      </c>
    </row>
    <row r="20" spans="1:19" x14ac:dyDescent="0.35">
      <c r="A20" s="38" t="str">
        <f t="shared" si="1"/>
        <v>00</v>
      </c>
      <c r="B20" s="45">
        <f>Tabelle6[[#This Row],[Testdatum
(mm.dd.jjjj)]]</f>
        <v>0</v>
      </c>
      <c r="C20" s="3">
        <f>Tabelle6[[#This Row],[Testort]]</f>
        <v>0</v>
      </c>
      <c r="D20" s="3">
        <f>Tabelle6[[#This Row],[Maßnahme
(zentral/dezentral)]]</f>
        <v>0</v>
      </c>
      <c r="E20" s="3">
        <f>Tabelle6[[#This Row],[Name]]</f>
        <v>0</v>
      </c>
      <c r="F20" s="3">
        <f>Tabelle6[[#This Row],[Vorname]]</f>
        <v>0</v>
      </c>
      <c r="G20" s="45">
        <f>Tabelle6[[#This Row],[Geburtsdatum
(tt.mm.yyyy)]]</f>
        <v>0</v>
      </c>
      <c r="H20" s="67">
        <f>Tabelle6[[#This Row],[Gewicht
(kg)]]</f>
        <v>0</v>
      </c>
      <c r="I20" s="77">
        <f>Tabelle6[[#This Row],[Größe 
(cm)]]</f>
        <v>0</v>
      </c>
      <c r="J20" s="137"/>
      <c r="K20" s="131"/>
      <c r="L20" s="132"/>
      <c r="M20" s="132"/>
      <c r="N20" s="132"/>
      <c r="O20" s="132"/>
      <c r="P20" s="161"/>
      <c r="Q20" s="52" t="e">
        <f t="shared" si="0"/>
        <v>#DIV/0!</v>
      </c>
      <c r="R20" s="139"/>
      <c r="S20" s="86">
        <f>Tabelle6[[#This Row],[TAG]]</f>
        <v>0</v>
      </c>
    </row>
    <row r="21" spans="1:19" x14ac:dyDescent="0.35">
      <c r="A21" s="38" t="str">
        <f t="shared" si="1"/>
        <v>00</v>
      </c>
      <c r="B21" s="45">
        <f>Tabelle6[[#This Row],[Testdatum
(mm.dd.jjjj)]]</f>
        <v>0</v>
      </c>
      <c r="C21" s="3">
        <f>Tabelle6[[#This Row],[Testort]]</f>
        <v>0</v>
      </c>
      <c r="D21" s="3">
        <f>Tabelle6[[#This Row],[Maßnahme
(zentral/dezentral)]]</f>
        <v>0</v>
      </c>
      <c r="E21" s="3">
        <f>Tabelle6[[#This Row],[Name]]</f>
        <v>0</v>
      </c>
      <c r="F21" s="3">
        <f>Tabelle6[[#This Row],[Vorname]]</f>
        <v>0</v>
      </c>
      <c r="G21" s="45">
        <f>Tabelle6[[#This Row],[Geburtsdatum
(tt.mm.yyyy)]]</f>
        <v>0</v>
      </c>
      <c r="H21" s="67">
        <f>Tabelle6[[#This Row],[Gewicht
(kg)]]</f>
        <v>0</v>
      </c>
      <c r="I21" s="77">
        <f>Tabelle6[[#This Row],[Größe 
(cm)]]</f>
        <v>0</v>
      </c>
      <c r="J21" s="137"/>
      <c r="K21" s="131"/>
      <c r="L21" s="132"/>
      <c r="M21" s="132"/>
      <c r="N21" s="132"/>
      <c r="O21" s="132"/>
      <c r="P21" s="161"/>
      <c r="Q21" s="52" t="e">
        <f t="shared" si="0"/>
        <v>#DIV/0!</v>
      </c>
      <c r="R21" s="139"/>
      <c r="S21" s="86">
        <f>Tabelle6[[#This Row],[TAG]]</f>
        <v>0</v>
      </c>
    </row>
    <row r="22" spans="1:19" x14ac:dyDescent="0.35">
      <c r="A22" s="38" t="str">
        <f t="shared" si="1"/>
        <v>00</v>
      </c>
      <c r="B22" s="45">
        <f>Tabelle6[[#This Row],[Testdatum
(mm.dd.jjjj)]]</f>
        <v>0</v>
      </c>
      <c r="C22" s="3">
        <f>Tabelle6[[#This Row],[Testort]]</f>
        <v>0</v>
      </c>
      <c r="D22" s="3">
        <f>Tabelle6[[#This Row],[Maßnahme
(zentral/dezentral)]]</f>
        <v>0</v>
      </c>
      <c r="E22" s="3">
        <f>Tabelle6[[#This Row],[Name]]</f>
        <v>0</v>
      </c>
      <c r="F22" s="3">
        <f>Tabelle6[[#This Row],[Vorname]]</f>
        <v>0</v>
      </c>
      <c r="G22" s="45">
        <f>Tabelle6[[#This Row],[Geburtsdatum
(tt.mm.yyyy)]]</f>
        <v>0</v>
      </c>
      <c r="H22" s="67">
        <f>Tabelle6[[#This Row],[Gewicht
(kg)]]</f>
        <v>0</v>
      </c>
      <c r="I22" s="77">
        <f>Tabelle6[[#This Row],[Größe 
(cm)]]</f>
        <v>0</v>
      </c>
      <c r="J22" s="137"/>
      <c r="K22" s="131"/>
      <c r="L22" s="132"/>
      <c r="M22" s="132"/>
      <c r="N22" s="132"/>
      <c r="O22" s="132"/>
      <c r="P22" s="161"/>
      <c r="Q22" s="52" t="e">
        <f t="shared" si="0"/>
        <v>#DIV/0!</v>
      </c>
      <c r="R22" s="139"/>
      <c r="S22" s="86">
        <f>Tabelle6[[#This Row],[TAG]]</f>
        <v>0</v>
      </c>
    </row>
    <row r="23" spans="1:19" x14ac:dyDescent="0.35">
      <c r="A23" s="38" t="str">
        <f t="shared" si="1"/>
        <v>00</v>
      </c>
      <c r="B23" s="45">
        <f>Tabelle6[[#This Row],[Testdatum
(mm.dd.jjjj)]]</f>
        <v>0</v>
      </c>
      <c r="C23" s="3">
        <f>Tabelle6[[#This Row],[Testort]]</f>
        <v>0</v>
      </c>
      <c r="D23" s="3">
        <f>Tabelle6[[#This Row],[Maßnahme
(zentral/dezentral)]]</f>
        <v>0</v>
      </c>
      <c r="E23" s="3">
        <f>Tabelle6[[#This Row],[Name]]</f>
        <v>0</v>
      </c>
      <c r="F23" s="3">
        <f>Tabelle6[[#This Row],[Vorname]]</f>
        <v>0</v>
      </c>
      <c r="G23" s="45">
        <f>Tabelle6[[#This Row],[Geburtsdatum
(tt.mm.yyyy)]]</f>
        <v>0</v>
      </c>
      <c r="H23" s="67">
        <f>Tabelle6[[#This Row],[Gewicht
(kg)]]</f>
        <v>0</v>
      </c>
      <c r="I23" s="77">
        <f>Tabelle6[[#This Row],[Größe 
(cm)]]</f>
        <v>0</v>
      </c>
      <c r="J23" s="137"/>
      <c r="K23" s="131"/>
      <c r="L23" s="132"/>
      <c r="M23" s="132"/>
      <c r="N23" s="132"/>
      <c r="O23" s="132"/>
      <c r="P23" s="161"/>
      <c r="Q23" s="52" t="e">
        <f t="shared" si="0"/>
        <v>#DIV/0!</v>
      </c>
      <c r="R23" s="139"/>
      <c r="S23" s="86">
        <f>Tabelle6[[#This Row],[TAG]]</f>
        <v>0</v>
      </c>
    </row>
    <row r="24" spans="1:19" x14ac:dyDescent="0.35">
      <c r="A24" s="38" t="str">
        <f t="shared" si="1"/>
        <v>00</v>
      </c>
      <c r="B24" s="45">
        <f>Tabelle6[[#This Row],[Testdatum
(mm.dd.jjjj)]]</f>
        <v>0</v>
      </c>
      <c r="C24" s="3">
        <f>Tabelle6[[#This Row],[Testort]]</f>
        <v>0</v>
      </c>
      <c r="D24" s="3">
        <f>Tabelle6[[#This Row],[Maßnahme
(zentral/dezentral)]]</f>
        <v>0</v>
      </c>
      <c r="E24" s="3">
        <f>Tabelle6[[#This Row],[Name]]</f>
        <v>0</v>
      </c>
      <c r="F24" s="3">
        <f>Tabelle6[[#This Row],[Vorname]]</f>
        <v>0</v>
      </c>
      <c r="G24" s="45">
        <f>Tabelle6[[#This Row],[Geburtsdatum
(tt.mm.yyyy)]]</f>
        <v>0</v>
      </c>
      <c r="H24" s="67">
        <f>Tabelle6[[#This Row],[Gewicht
(kg)]]</f>
        <v>0</v>
      </c>
      <c r="I24" s="77">
        <f>Tabelle6[[#This Row],[Größe 
(cm)]]</f>
        <v>0</v>
      </c>
      <c r="J24" s="137"/>
      <c r="K24" s="131"/>
      <c r="L24" s="132"/>
      <c r="M24" s="132"/>
      <c r="N24" s="132"/>
      <c r="O24" s="132"/>
      <c r="P24" s="161"/>
      <c r="Q24" s="52" t="e">
        <f t="shared" si="0"/>
        <v>#DIV/0!</v>
      </c>
      <c r="R24" s="139"/>
      <c r="S24" s="86">
        <f>Tabelle6[[#This Row],[TAG]]</f>
        <v>0</v>
      </c>
    </row>
    <row r="25" spans="1:19" x14ac:dyDescent="0.35">
      <c r="A25" s="38" t="str">
        <f t="shared" si="1"/>
        <v>00</v>
      </c>
      <c r="B25" s="45">
        <f>Tabelle6[[#This Row],[Testdatum
(mm.dd.jjjj)]]</f>
        <v>0</v>
      </c>
      <c r="C25" s="3">
        <f>Tabelle6[[#This Row],[Testort]]</f>
        <v>0</v>
      </c>
      <c r="D25" s="3">
        <f>Tabelle6[[#This Row],[Maßnahme
(zentral/dezentral)]]</f>
        <v>0</v>
      </c>
      <c r="E25" s="3">
        <f>Tabelle6[[#This Row],[Name]]</f>
        <v>0</v>
      </c>
      <c r="F25" s="3">
        <f>Tabelle6[[#This Row],[Vorname]]</f>
        <v>0</v>
      </c>
      <c r="G25" s="45">
        <f>Tabelle6[[#This Row],[Geburtsdatum
(tt.mm.yyyy)]]</f>
        <v>0</v>
      </c>
      <c r="H25" s="67">
        <f>Tabelle6[[#This Row],[Gewicht
(kg)]]</f>
        <v>0</v>
      </c>
      <c r="I25" s="77">
        <f>Tabelle6[[#This Row],[Größe 
(cm)]]</f>
        <v>0</v>
      </c>
      <c r="J25" s="137"/>
      <c r="K25" s="131"/>
      <c r="L25" s="132"/>
      <c r="M25" s="132"/>
      <c r="N25" s="132"/>
      <c r="O25" s="132"/>
      <c r="P25" s="161"/>
      <c r="Q25" s="52" t="e">
        <f t="shared" si="0"/>
        <v>#DIV/0!</v>
      </c>
      <c r="R25" s="139"/>
      <c r="S25" s="86">
        <f>Tabelle6[[#This Row],[TAG]]</f>
        <v>0</v>
      </c>
    </row>
    <row r="26" spans="1:19" x14ac:dyDescent="0.35">
      <c r="A26" s="38" t="str">
        <f t="shared" si="1"/>
        <v>00</v>
      </c>
      <c r="B26" s="45">
        <f>Tabelle6[[#This Row],[Testdatum
(mm.dd.jjjj)]]</f>
        <v>0</v>
      </c>
      <c r="C26" s="3">
        <f>Tabelle6[[#This Row],[Testort]]</f>
        <v>0</v>
      </c>
      <c r="D26" s="3">
        <f>Tabelle6[[#This Row],[Maßnahme
(zentral/dezentral)]]</f>
        <v>0</v>
      </c>
      <c r="E26" s="3">
        <f>Tabelle6[[#This Row],[Name]]</f>
        <v>0</v>
      </c>
      <c r="F26" s="3">
        <f>Tabelle6[[#This Row],[Vorname]]</f>
        <v>0</v>
      </c>
      <c r="G26" s="45">
        <f>Tabelle6[[#This Row],[Geburtsdatum
(tt.mm.yyyy)]]</f>
        <v>0</v>
      </c>
      <c r="H26" s="67">
        <f>Tabelle6[[#This Row],[Gewicht
(kg)]]</f>
        <v>0</v>
      </c>
      <c r="I26" s="77">
        <f>Tabelle6[[#This Row],[Größe 
(cm)]]</f>
        <v>0</v>
      </c>
      <c r="J26" s="137"/>
      <c r="K26" s="131"/>
      <c r="L26" s="132"/>
      <c r="M26" s="132"/>
      <c r="N26" s="132"/>
      <c r="O26" s="132"/>
      <c r="P26" s="161"/>
      <c r="Q26" s="52" t="e">
        <f t="shared" si="0"/>
        <v>#DIV/0!</v>
      </c>
      <c r="R26" s="139"/>
      <c r="S26" s="86">
        <f>Tabelle6[[#This Row],[TAG]]</f>
        <v>0</v>
      </c>
    </row>
    <row r="27" spans="1:19" x14ac:dyDescent="0.35">
      <c r="A27" s="38" t="str">
        <f t="shared" si="1"/>
        <v>00</v>
      </c>
      <c r="B27" s="45">
        <f>Tabelle6[[#This Row],[Testdatum
(mm.dd.jjjj)]]</f>
        <v>0</v>
      </c>
      <c r="C27" s="3">
        <f>Tabelle6[[#This Row],[Testort]]</f>
        <v>0</v>
      </c>
      <c r="D27" s="3">
        <f>Tabelle6[[#This Row],[Maßnahme
(zentral/dezentral)]]</f>
        <v>0</v>
      </c>
      <c r="E27" s="3">
        <f>Tabelle6[[#This Row],[Name]]</f>
        <v>0</v>
      </c>
      <c r="F27" s="3">
        <f>Tabelle6[[#This Row],[Vorname]]</f>
        <v>0</v>
      </c>
      <c r="G27" s="45">
        <f>Tabelle6[[#This Row],[Geburtsdatum
(tt.mm.yyyy)]]</f>
        <v>0</v>
      </c>
      <c r="H27" s="67">
        <f>Tabelle6[[#This Row],[Gewicht
(kg)]]</f>
        <v>0</v>
      </c>
      <c r="I27" s="77">
        <f>Tabelle6[[#This Row],[Größe 
(cm)]]</f>
        <v>0</v>
      </c>
      <c r="J27" s="137"/>
      <c r="K27" s="131"/>
      <c r="L27" s="132"/>
      <c r="M27" s="132"/>
      <c r="N27" s="132"/>
      <c r="O27" s="132"/>
      <c r="P27" s="161"/>
      <c r="Q27" s="52" t="e">
        <f t="shared" si="0"/>
        <v>#DIV/0!</v>
      </c>
      <c r="R27" s="139"/>
      <c r="S27" s="86">
        <f>Tabelle6[[#This Row],[TAG]]</f>
        <v>0</v>
      </c>
    </row>
    <row r="28" spans="1:19" x14ac:dyDescent="0.35">
      <c r="A28" s="38" t="str">
        <f t="shared" si="1"/>
        <v>00</v>
      </c>
      <c r="B28" s="45">
        <f>Tabelle6[[#This Row],[Testdatum
(mm.dd.jjjj)]]</f>
        <v>0</v>
      </c>
      <c r="C28" s="3">
        <f>Tabelle6[[#This Row],[Testort]]</f>
        <v>0</v>
      </c>
      <c r="D28" s="3">
        <f>Tabelle6[[#This Row],[Maßnahme
(zentral/dezentral)]]</f>
        <v>0</v>
      </c>
      <c r="E28" s="3">
        <f>Tabelle6[[#This Row],[Name]]</f>
        <v>0</v>
      </c>
      <c r="F28" s="3">
        <f>Tabelle6[[#This Row],[Vorname]]</f>
        <v>0</v>
      </c>
      <c r="G28" s="45">
        <f>Tabelle6[[#This Row],[Geburtsdatum
(tt.mm.yyyy)]]</f>
        <v>0</v>
      </c>
      <c r="H28" s="67">
        <f>Tabelle6[[#This Row],[Gewicht
(kg)]]</f>
        <v>0</v>
      </c>
      <c r="I28" s="77">
        <f>Tabelle6[[#This Row],[Größe 
(cm)]]</f>
        <v>0</v>
      </c>
      <c r="J28" s="137"/>
      <c r="K28" s="131"/>
      <c r="L28" s="132"/>
      <c r="M28" s="132"/>
      <c r="N28" s="132"/>
      <c r="O28" s="132"/>
      <c r="P28" s="161"/>
      <c r="Q28" s="52" t="e">
        <f t="shared" si="0"/>
        <v>#DIV/0!</v>
      </c>
      <c r="R28" s="139"/>
      <c r="S28" s="86">
        <f>Tabelle6[[#This Row],[TAG]]</f>
        <v>0</v>
      </c>
    </row>
    <row r="29" spans="1:19" x14ac:dyDescent="0.35">
      <c r="A29" s="38" t="str">
        <f t="shared" si="1"/>
        <v>00</v>
      </c>
      <c r="B29" s="45">
        <f>Tabelle6[[#This Row],[Testdatum
(mm.dd.jjjj)]]</f>
        <v>0</v>
      </c>
      <c r="C29" s="3">
        <f>Tabelle6[[#This Row],[Testort]]</f>
        <v>0</v>
      </c>
      <c r="D29" s="3">
        <f>Tabelle6[[#This Row],[Maßnahme
(zentral/dezentral)]]</f>
        <v>0</v>
      </c>
      <c r="E29" s="3">
        <f>Tabelle6[[#This Row],[Name]]</f>
        <v>0</v>
      </c>
      <c r="F29" s="3">
        <f>Tabelle6[[#This Row],[Vorname]]</f>
        <v>0</v>
      </c>
      <c r="G29" s="45">
        <f>Tabelle6[[#This Row],[Geburtsdatum
(tt.mm.yyyy)]]</f>
        <v>0</v>
      </c>
      <c r="H29" s="67">
        <f>Tabelle6[[#This Row],[Gewicht
(kg)]]</f>
        <v>0</v>
      </c>
      <c r="I29" s="77">
        <f>Tabelle6[[#This Row],[Größe 
(cm)]]</f>
        <v>0</v>
      </c>
      <c r="J29" s="137"/>
      <c r="K29" s="131"/>
      <c r="L29" s="132"/>
      <c r="M29" s="132"/>
      <c r="N29" s="132"/>
      <c r="O29" s="132"/>
      <c r="P29" s="161"/>
      <c r="Q29" s="52" t="e">
        <f t="shared" si="0"/>
        <v>#DIV/0!</v>
      </c>
      <c r="R29" s="139"/>
      <c r="S29" s="86">
        <f>Tabelle6[[#This Row],[TAG]]</f>
        <v>0</v>
      </c>
    </row>
    <row r="30" spans="1:19" x14ac:dyDescent="0.35">
      <c r="A30" s="38" t="str">
        <f t="shared" si="1"/>
        <v>00</v>
      </c>
      <c r="B30" s="45">
        <f>Tabelle6[[#This Row],[Testdatum
(mm.dd.jjjj)]]</f>
        <v>0</v>
      </c>
      <c r="C30" s="3">
        <f>Tabelle6[[#This Row],[Testort]]</f>
        <v>0</v>
      </c>
      <c r="D30" s="3">
        <f>Tabelle6[[#This Row],[Maßnahme
(zentral/dezentral)]]</f>
        <v>0</v>
      </c>
      <c r="E30" s="3">
        <f>Tabelle6[[#This Row],[Name]]</f>
        <v>0</v>
      </c>
      <c r="F30" s="3">
        <f>Tabelle6[[#This Row],[Vorname]]</f>
        <v>0</v>
      </c>
      <c r="G30" s="45">
        <f>Tabelle6[[#This Row],[Geburtsdatum
(tt.mm.yyyy)]]</f>
        <v>0</v>
      </c>
      <c r="H30" s="67">
        <f>Tabelle6[[#This Row],[Gewicht
(kg)]]</f>
        <v>0</v>
      </c>
      <c r="I30" s="77">
        <f>Tabelle6[[#This Row],[Größe 
(cm)]]</f>
        <v>0</v>
      </c>
      <c r="J30" s="137"/>
      <c r="K30" s="131"/>
      <c r="L30" s="132"/>
      <c r="M30" s="132"/>
      <c r="N30" s="132"/>
      <c r="O30" s="132"/>
      <c r="P30" s="161"/>
      <c r="Q30" s="52" t="e">
        <f t="shared" si="0"/>
        <v>#DIV/0!</v>
      </c>
      <c r="R30" s="139"/>
      <c r="S30" s="86">
        <f>Tabelle6[[#This Row],[TAG]]</f>
        <v>0</v>
      </c>
    </row>
    <row r="31" spans="1:19" x14ac:dyDescent="0.35">
      <c r="A31" s="38" t="str">
        <f t="shared" si="1"/>
        <v>00</v>
      </c>
      <c r="B31" s="45">
        <f>Tabelle6[[#This Row],[Testdatum
(mm.dd.jjjj)]]</f>
        <v>0</v>
      </c>
      <c r="C31" s="3">
        <f>Tabelle6[[#This Row],[Testort]]</f>
        <v>0</v>
      </c>
      <c r="D31" s="3">
        <f>Tabelle6[[#This Row],[Maßnahme
(zentral/dezentral)]]</f>
        <v>0</v>
      </c>
      <c r="E31" s="3">
        <f>Tabelle6[[#This Row],[Name]]</f>
        <v>0</v>
      </c>
      <c r="F31" s="3">
        <f>Tabelle6[[#This Row],[Vorname]]</f>
        <v>0</v>
      </c>
      <c r="G31" s="45">
        <f>Tabelle6[[#This Row],[Geburtsdatum
(tt.mm.yyyy)]]</f>
        <v>0</v>
      </c>
      <c r="H31" s="67">
        <f>Tabelle6[[#This Row],[Gewicht
(kg)]]</f>
        <v>0</v>
      </c>
      <c r="I31" s="77">
        <f>Tabelle6[[#This Row],[Größe 
(cm)]]</f>
        <v>0</v>
      </c>
      <c r="J31" s="137"/>
      <c r="K31" s="131"/>
      <c r="L31" s="132"/>
      <c r="M31" s="132"/>
      <c r="N31" s="132"/>
      <c r="O31" s="132"/>
      <c r="P31" s="161"/>
      <c r="Q31" s="52" t="e">
        <f t="shared" si="0"/>
        <v>#DIV/0!</v>
      </c>
      <c r="R31" s="139"/>
      <c r="S31" s="86">
        <f>Tabelle6[[#This Row],[TAG]]</f>
        <v>0</v>
      </c>
    </row>
    <row r="32" spans="1:19" x14ac:dyDescent="0.35">
      <c r="A32" s="38" t="str">
        <f t="shared" si="1"/>
        <v>00</v>
      </c>
      <c r="B32" s="45">
        <f>Tabelle6[[#This Row],[Testdatum
(mm.dd.jjjj)]]</f>
        <v>0</v>
      </c>
      <c r="C32" s="3">
        <f>Tabelle6[[#This Row],[Testort]]</f>
        <v>0</v>
      </c>
      <c r="D32" s="3">
        <f>Tabelle6[[#This Row],[Maßnahme
(zentral/dezentral)]]</f>
        <v>0</v>
      </c>
      <c r="E32" s="3">
        <f>Tabelle6[[#This Row],[Name]]</f>
        <v>0</v>
      </c>
      <c r="F32" s="3">
        <f>Tabelle6[[#This Row],[Vorname]]</f>
        <v>0</v>
      </c>
      <c r="G32" s="45">
        <f>Tabelle6[[#This Row],[Geburtsdatum
(tt.mm.yyyy)]]</f>
        <v>0</v>
      </c>
      <c r="H32" s="67">
        <f>Tabelle6[[#This Row],[Gewicht
(kg)]]</f>
        <v>0</v>
      </c>
      <c r="I32" s="77">
        <f>Tabelle6[[#This Row],[Größe 
(cm)]]</f>
        <v>0</v>
      </c>
      <c r="J32" s="137"/>
      <c r="K32" s="131"/>
      <c r="L32" s="132"/>
      <c r="M32" s="132"/>
      <c r="N32" s="132"/>
      <c r="O32" s="132"/>
      <c r="P32" s="161"/>
      <c r="Q32" s="52" t="e">
        <f t="shared" si="0"/>
        <v>#DIV/0!</v>
      </c>
      <c r="R32" s="139"/>
      <c r="S32" s="86">
        <f>Tabelle6[[#This Row],[TAG]]</f>
        <v>0</v>
      </c>
    </row>
    <row r="33" spans="1:19" x14ac:dyDescent="0.35">
      <c r="A33" s="38" t="str">
        <f t="shared" si="1"/>
        <v>00</v>
      </c>
      <c r="B33" s="45">
        <f>Tabelle6[[#This Row],[Testdatum
(mm.dd.jjjj)]]</f>
        <v>0</v>
      </c>
      <c r="C33" s="3">
        <f>Tabelle6[[#This Row],[Testort]]</f>
        <v>0</v>
      </c>
      <c r="D33" s="3">
        <f>Tabelle6[[#This Row],[Maßnahme
(zentral/dezentral)]]</f>
        <v>0</v>
      </c>
      <c r="E33" s="3">
        <f>Tabelle6[[#This Row],[Name]]</f>
        <v>0</v>
      </c>
      <c r="F33" s="3">
        <f>Tabelle6[[#This Row],[Vorname]]</f>
        <v>0</v>
      </c>
      <c r="G33" s="45">
        <f>Tabelle6[[#This Row],[Geburtsdatum
(tt.mm.yyyy)]]</f>
        <v>0</v>
      </c>
      <c r="H33" s="67">
        <f>Tabelle6[[#This Row],[Gewicht
(kg)]]</f>
        <v>0</v>
      </c>
      <c r="I33" s="77">
        <f>Tabelle6[[#This Row],[Größe 
(cm)]]</f>
        <v>0</v>
      </c>
      <c r="J33" s="137"/>
      <c r="K33" s="131"/>
      <c r="L33" s="132"/>
      <c r="M33" s="132"/>
      <c r="N33" s="132"/>
      <c r="O33" s="132"/>
      <c r="P33" s="161"/>
      <c r="Q33" s="52" t="e">
        <f t="shared" si="0"/>
        <v>#DIV/0!</v>
      </c>
      <c r="R33" s="139"/>
      <c r="S33" s="86">
        <f>Tabelle6[[#This Row],[TAG]]</f>
        <v>0</v>
      </c>
    </row>
    <row r="34" spans="1:19" x14ac:dyDescent="0.35">
      <c r="A34" s="38" t="str">
        <f t="shared" si="1"/>
        <v>00</v>
      </c>
      <c r="B34" s="45">
        <f>Tabelle6[[#This Row],[Testdatum
(mm.dd.jjjj)]]</f>
        <v>0</v>
      </c>
      <c r="C34" s="3">
        <f>Tabelle6[[#This Row],[Testort]]</f>
        <v>0</v>
      </c>
      <c r="D34" s="3">
        <f>Tabelle6[[#This Row],[Maßnahme
(zentral/dezentral)]]</f>
        <v>0</v>
      </c>
      <c r="E34" s="3">
        <f>Tabelle6[[#This Row],[Name]]</f>
        <v>0</v>
      </c>
      <c r="F34" s="3">
        <f>Tabelle6[[#This Row],[Vorname]]</f>
        <v>0</v>
      </c>
      <c r="G34" s="45">
        <f>Tabelle6[[#This Row],[Geburtsdatum
(tt.mm.yyyy)]]</f>
        <v>0</v>
      </c>
      <c r="H34" s="67">
        <f>Tabelle6[[#This Row],[Gewicht
(kg)]]</f>
        <v>0</v>
      </c>
      <c r="I34" s="77">
        <f>Tabelle6[[#This Row],[Größe 
(cm)]]</f>
        <v>0</v>
      </c>
      <c r="J34" s="137"/>
      <c r="K34" s="131"/>
      <c r="L34" s="132"/>
      <c r="M34" s="132"/>
      <c r="N34" s="132"/>
      <c r="O34" s="132"/>
      <c r="P34" s="161"/>
      <c r="Q34" s="52" t="e">
        <f t="shared" si="0"/>
        <v>#DIV/0!</v>
      </c>
      <c r="R34" s="139"/>
      <c r="S34" s="86">
        <f>Tabelle6[[#This Row],[TAG]]</f>
        <v>0</v>
      </c>
    </row>
    <row r="35" spans="1:19" x14ac:dyDescent="0.35">
      <c r="A35" s="38" t="str">
        <f t="shared" si="1"/>
        <v>00</v>
      </c>
      <c r="B35" s="45">
        <f>Tabelle6[[#This Row],[Testdatum
(mm.dd.jjjj)]]</f>
        <v>0</v>
      </c>
      <c r="C35" s="3">
        <f>Tabelle6[[#This Row],[Testort]]</f>
        <v>0</v>
      </c>
      <c r="D35" s="3">
        <f>Tabelle6[[#This Row],[Maßnahme
(zentral/dezentral)]]</f>
        <v>0</v>
      </c>
      <c r="E35" s="3">
        <f>Tabelle6[[#This Row],[Name]]</f>
        <v>0</v>
      </c>
      <c r="F35" s="3">
        <f>Tabelle6[[#This Row],[Vorname]]</f>
        <v>0</v>
      </c>
      <c r="G35" s="45">
        <f>Tabelle6[[#This Row],[Geburtsdatum
(tt.mm.yyyy)]]</f>
        <v>0</v>
      </c>
      <c r="H35" s="67">
        <f>Tabelle6[[#This Row],[Gewicht
(kg)]]</f>
        <v>0</v>
      </c>
      <c r="I35" s="77">
        <f>Tabelle6[[#This Row],[Größe 
(cm)]]</f>
        <v>0</v>
      </c>
      <c r="J35" s="137"/>
      <c r="K35" s="131"/>
      <c r="L35" s="132"/>
      <c r="M35" s="132"/>
      <c r="N35" s="132"/>
      <c r="O35" s="132"/>
      <c r="P35" s="161"/>
      <c r="Q35" s="52" t="e">
        <f t="shared" si="0"/>
        <v>#DIV/0!</v>
      </c>
      <c r="R35" s="139"/>
      <c r="S35" s="86">
        <f>Tabelle6[[#This Row],[TAG]]</f>
        <v>0</v>
      </c>
    </row>
    <row r="36" spans="1:19" x14ac:dyDescent="0.35">
      <c r="A36" s="38" t="str">
        <f t="shared" si="1"/>
        <v>00</v>
      </c>
      <c r="B36" s="45">
        <f>Tabelle6[[#This Row],[Testdatum
(mm.dd.jjjj)]]</f>
        <v>0</v>
      </c>
      <c r="C36" s="3">
        <f>Tabelle6[[#This Row],[Testort]]</f>
        <v>0</v>
      </c>
      <c r="D36" s="3">
        <f>Tabelle6[[#This Row],[Maßnahme
(zentral/dezentral)]]</f>
        <v>0</v>
      </c>
      <c r="E36" s="3">
        <f>Tabelle6[[#This Row],[Name]]</f>
        <v>0</v>
      </c>
      <c r="F36" s="3">
        <f>Tabelle6[[#This Row],[Vorname]]</f>
        <v>0</v>
      </c>
      <c r="G36" s="45">
        <f>Tabelle6[[#This Row],[Geburtsdatum
(tt.mm.yyyy)]]</f>
        <v>0</v>
      </c>
      <c r="H36" s="67">
        <f>Tabelle6[[#This Row],[Gewicht
(kg)]]</f>
        <v>0</v>
      </c>
      <c r="I36" s="77">
        <f>Tabelle6[[#This Row],[Größe 
(cm)]]</f>
        <v>0</v>
      </c>
      <c r="J36" s="137"/>
      <c r="K36" s="131"/>
      <c r="L36" s="132"/>
      <c r="M36" s="132"/>
      <c r="N36" s="132"/>
      <c r="O36" s="132"/>
      <c r="P36" s="161"/>
      <c r="Q36" s="52" t="e">
        <f t="shared" si="0"/>
        <v>#DIV/0!</v>
      </c>
      <c r="R36" s="139"/>
      <c r="S36" s="86">
        <f>Tabelle6[[#This Row],[TAG]]</f>
        <v>0</v>
      </c>
    </row>
    <row r="37" spans="1:19" x14ac:dyDescent="0.35">
      <c r="A37" s="38" t="str">
        <f t="shared" si="1"/>
        <v>00</v>
      </c>
      <c r="B37" s="45">
        <f>Tabelle6[[#This Row],[Testdatum
(mm.dd.jjjj)]]</f>
        <v>0</v>
      </c>
      <c r="C37" s="3">
        <f>Tabelle6[[#This Row],[Testort]]</f>
        <v>0</v>
      </c>
      <c r="D37" s="3">
        <f>Tabelle6[[#This Row],[Maßnahme
(zentral/dezentral)]]</f>
        <v>0</v>
      </c>
      <c r="E37" s="3">
        <f>Tabelle6[[#This Row],[Name]]</f>
        <v>0</v>
      </c>
      <c r="F37" s="3">
        <f>Tabelle6[[#This Row],[Vorname]]</f>
        <v>0</v>
      </c>
      <c r="G37" s="45">
        <f>Tabelle6[[#This Row],[Geburtsdatum
(tt.mm.yyyy)]]</f>
        <v>0</v>
      </c>
      <c r="H37" s="67">
        <f>Tabelle6[[#This Row],[Gewicht
(kg)]]</f>
        <v>0</v>
      </c>
      <c r="I37" s="77">
        <f>Tabelle6[[#This Row],[Größe 
(cm)]]</f>
        <v>0</v>
      </c>
      <c r="J37" s="137"/>
      <c r="K37" s="131"/>
      <c r="L37" s="132"/>
      <c r="M37" s="132"/>
      <c r="N37" s="132"/>
      <c r="O37" s="132"/>
      <c r="P37" s="161"/>
      <c r="Q37" s="52" t="e">
        <f t="shared" si="0"/>
        <v>#DIV/0!</v>
      </c>
      <c r="R37" s="139"/>
      <c r="S37" s="86">
        <f>Tabelle6[[#This Row],[TAG]]</f>
        <v>0</v>
      </c>
    </row>
  </sheetData>
  <sheetProtection algorithmName="SHA-512" hashValue="qn4yZjskMVFuynaSZCSCFQtesRbig6fhIQd7jdAw/vn+DaKaxVqyH2GLZHvkd0YA406BTdGz02e5J4wc0Vto9g==" saltValue="Hbrmy+8uVB2ryTDC8XfEvw==" spinCount="100000" sheet="1" formatCells="0" sort="0"/>
  <mergeCells count="2">
    <mergeCell ref="K1:O1"/>
    <mergeCell ref="P1:Q1"/>
  </mergeCells>
  <dataValidations count="2">
    <dataValidation type="decimal" allowBlank="1" showInputMessage="1" showErrorMessage="1" error="Angabe entspricht nicht der Formatvorgabe" sqref="I3" xr:uid="{00000000-0002-0000-0300-000000000000}">
      <formula1>100</formula1>
      <formula2>250</formula2>
    </dataValidation>
    <dataValidation type="decimal" allowBlank="1" showInputMessage="1" showErrorMessage="1" error="Angabe entspricht nicht der Formatvorgabe" sqref="H3" xr:uid="{00000000-0002-0000-0300-000001000000}">
      <formula1>1</formula1>
      <formula2>150</formula2>
    </dataValidation>
  </dataValidations>
  <pageMargins left="0.7" right="0.7" top="0.78740157499999996" bottom="0.78740157499999996" header="0.3" footer="0.3"/>
  <pageSetup paperSize="9" orientation="portrait" r:id="rId1"/>
  <legacyDrawing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B37"/>
  <sheetViews>
    <sheetView topLeftCell="B1" zoomScaleNormal="100" workbookViewId="0">
      <selection activeCell="J4" sqref="J4"/>
    </sheetView>
  </sheetViews>
  <sheetFormatPr baseColWidth="10" defaultRowHeight="14.5" x14ac:dyDescent="0.35"/>
  <cols>
    <col min="1" max="1" width="0" hidden="1" customWidth="1"/>
    <col min="2" max="2" width="11.453125" style="45"/>
    <col min="3" max="3" width="11.453125" style="3"/>
    <col min="4" max="4" width="15.7265625" style="3" customWidth="1"/>
    <col min="5" max="5" width="11.81640625" customWidth="1"/>
    <col min="6" max="6" width="11.54296875" customWidth="1"/>
    <col min="7" max="7" width="14.26953125" style="43" customWidth="1"/>
    <col min="8" max="8" width="11.453125" style="47"/>
    <col min="9" max="9" width="11.453125" style="60"/>
    <col min="10" max="10" width="11.453125" customWidth="1"/>
    <col min="11" max="11" width="11.453125" style="47"/>
    <col min="12" max="12" width="11.453125" style="60"/>
    <col min="13" max="13" width="11.453125" style="47"/>
    <col min="14" max="14" width="11.453125" style="60"/>
    <col min="15" max="15" width="11.453125" style="68"/>
    <col min="16" max="16" width="12" style="97" customWidth="1"/>
    <col min="17" max="17" width="11.453125" style="68"/>
    <col min="18" max="18" width="13" style="97" customWidth="1"/>
    <col min="19" max="19" width="11.453125" style="47"/>
    <col min="20" max="20" width="11.7265625" style="68" customWidth="1"/>
    <col min="21" max="21" width="34.26953125" customWidth="1"/>
    <col min="22" max="22" width="12.453125" customWidth="1"/>
    <col min="23" max="23" width="37.7265625" customWidth="1"/>
    <col min="24" max="25" width="11.54296875" style="110" customWidth="1"/>
    <col min="26" max="26" width="11.453125" style="111"/>
  </cols>
  <sheetData>
    <row r="1" spans="1:28" ht="15" customHeight="1" x14ac:dyDescent="0.35">
      <c r="B1" s="44"/>
      <c r="C1" s="83"/>
      <c r="D1" s="83"/>
      <c r="E1" s="23"/>
      <c r="F1" s="23"/>
      <c r="G1" s="64"/>
      <c r="H1" s="73"/>
      <c r="I1" s="61"/>
      <c r="J1" s="72"/>
      <c r="K1" s="187" t="s">
        <v>7</v>
      </c>
      <c r="L1" s="188"/>
      <c r="M1" s="187" t="s">
        <v>8</v>
      </c>
      <c r="N1" s="188"/>
      <c r="O1" s="187" t="s">
        <v>9</v>
      </c>
      <c r="P1" s="188"/>
      <c r="Q1" s="187" t="s">
        <v>42</v>
      </c>
      <c r="R1" s="188"/>
      <c r="S1" s="184" t="s">
        <v>11</v>
      </c>
      <c r="T1" s="186"/>
      <c r="U1" s="72"/>
      <c r="V1" s="11"/>
      <c r="X1" s="107"/>
      <c r="Y1" s="107"/>
      <c r="Z1" s="108"/>
    </row>
    <row r="2" spans="1:28" s="34" customFormat="1" ht="33" customHeight="1" x14ac:dyDescent="0.35">
      <c r="B2" s="17" t="s">
        <v>46</v>
      </c>
      <c r="C2" s="18" t="s">
        <v>47</v>
      </c>
      <c r="D2" s="19" t="s">
        <v>48</v>
      </c>
      <c r="E2" s="22" t="s">
        <v>0</v>
      </c>
      <c r="F2" s="22" t="s">
        <v>1</v>
      </c>
      <c r="G2" s="65" t="s">
        <v>81</v>
      </c>
      <c r="H2" s="98" t="s">
        <v>82</v>
      </c>
      <c r="I2" s="99" t="s">
        <v>83</v>
      </c>
      <c r="J2" s="144" t="s">
        <v>86</v>
      </c>
      <c r="K2" s="145" t="s">
        <v>101</v>
      </c>
      <c r="L2" s="146" t="s">
        <v>102</v>
      </c>
      <c r="M2" s="145" t="s">
        <v>103</v>
      </c>
      <c r="N2" s="146" t="s">
        <v>104</v>
      </c>
      <c r="O2" s="154" t="s">
        <v>105</v>
      </c>
      <c r="P2" s="146" t="s">
        <v>106</v>
      </c>
      <c r="Q2" s="145" t="s">
        <v>107</v>
      </c>
      <c r="R2" s="146" t="s">
        <v>108</v>
      </c>
      <c r="S2" s="98" t="s">
        <v>84</v>
      </c>
      <c r="T2" s="100" t="s">
        <v>85</v>
      </c>
      <c r="U2" s="143" t="s">
        <v>28</v>
      </c>
      <c r="V2" s="10" t="s">
        <v>27</v>
      </c>
      <c r="X2" s="109" t="s">
        <v>89</v>
      </c>
      <c r="Y2" s="109" t="s">
        <v>90</v>
      </c>
      <c r="Z2" s="109" t="s">
        <v>92</v>
      </c>
    </row>
    <row r="3" spans="1:28" x14ac:dyDescent="0.35">
      <c r="A3" t="str">
        <f>CONCATENATE(E3,G3)</f>
        <v>Mustermann32143</v>
      </c>
      <c r="B3" s="20">
        <f>Tabelle6[[#This Row],[Testdatum
(mm.dd.jjjj)]]</f>
        <v>44904</v>
      </c>
      <c r="C3" s="21" t="str">
        <f>Tabelle6[[#This Row],[Testort]]</f>
        <v>Berlin</v>
      </c>
      <c r="D3" s="21" t="str">
        <f>Tabelle6[[#This Row],[Maßnahme
(zentral/dezentral)]]</f>
        <v>dezentral</v>
      </c>
      <c r="E3" s="28" t="s">
        <v>40</v>
      </c>
      <c r="F3" s="14" t="s">
        <v>41</v>
      </c>
      <c r="G3" s="15">
        <v>32143</v>
      </c>
      <c r="H3" s="31">
        <v>85</v>
      </c>
      <c r="I3" s="16">
        <v>188</v>
      </c>
      <c r="J3" s="32">
        <v>80</v>
      </c>
      <c r="K3" s="36">
        <v>80</v>
      </c>
      <c r="L3" s="59">
        <v>3</v>
      </c>
      <c r="M3" s="36">
        <v>82</v>
      </c>
      <c r="N3" s="59">
        <v>3</v>
      </c>
      <c r="O3" s="36">
        <v>90</v>
      </c>
      <c r="P3" s="59">
        <v>5</v>
      </c>
      <c r="Q3" s="36">
        <v>95</v>
      </c>
      <c r="R3" s="59">
        <v>4</v>
      </c>
      <c r="S3" s="63">
        <f>IF(P3=5,Z3,X3)</f>
        <v>103.645</v>
      </c>
      <c r="T3" s="54">
        <f>S3/H3*100</f>
        <v>121.93529411764705</v>
      </c>
      <c r="U3" s="33"/>
      <c r="V3" s="68" t="s">
        <v>80</v>
      </c>
      <c r="X3" s="107">
        <f>IF(P3=1,O3,IF(P3=2,O3*1.0286,IF(P3=3,O3*1.0589,IF(P3=4,O3*1.091,IF(P3=5,O3*1.1351)))))</f>
        <v>102.15900000000001</v>
      </c>
      <c r="Y3" s="107">
        <f>IF(R3=1,Q3,IF(R3=2,Q3*1.0286,IF(R3=3,Q3*1.0589,IF(R3=4,Q3*1.091,IF(R3=5,Q3*1.1351)))))</f>
        <v>103.645</v>
      </c>
      <c r="Z3" s="107">
        <f>MAX(X3:Y3)</f>
        <v>103.645</v>
      </c>
    </row>
    <row r="4" spans="1:28" x14ac:dyDescent="0.35">
      <c r="A4" t="str">
        <f t="shared" ref="A4:A37" si="0">CONCATENATE(E4,G4)</f>
        <v>00</v>
      </c>
      <c r="B4" s="45">
        <f>Tabelle6[[#This Row],[Testdatum
(mm.dd.jjjj)]]</f>
        <v>0</v>
      </c>
      <c r="C4" s="3">
        <f>Tabelle6[[#This Row],[Testort]]</f>
        <v>0</v>
      </c>
      <c r="D4" s="3">
        <f>Tabelle6[[#This Row],[Maßnahme
(zentral/dezentral)]]</f>
        <v>0</v>
      </c>
      <c r="E4" s="3">
        <f>Tabelle6[[#This Row],[Name]]</f>
        <v>0</v>
      </c>
      <c r="F4" s="3">
        <f>Tabelle6[[#This Row],[Vorname]]</f>
        <v>0</v>
      </c>
      <c r="G4" s="45">
        <f>Tabelle6[[#This Row],[Geburtsdatum
(tt.mm.yyyy)]]</f>
        <v>0</v>
      </c>
      <c r="H4" s="67">
        <f>Tabelle6[[#This Row],[Gewicht
(kg)]]</f>
        <v>0</v>
      </c>
      <c r="I4" s="77">
        <f>Tabelle6[[#This Row],[Größe 
(cm)]]</f>
        <v>0</v>
      </c>
      <c r="J4" s="139"/>
      <c r="K4" s="137"/>
      <c r="L4" s="153"/>
      <c r="M4" s="137"/>
      <c r="N4" s="153"/>
      <c r="O4" s="131"/>
      <c r="P4" s="162"/>
      <c r="Q4" s="131"/>
      <c r="R4" s="162"/>
      <c r="S4" s="63" t="b">
        <f t="shared" ref="S4:S37" si="1">IF(P4=5,Z4,X4)</f>
        <v>0</v>
      </c>
      <c r="T4" s="91" t="e">
        <f>S4/H4*100</f>
        <v>#DIV/0!</v>
      </c>
      <c r="U4" s="90"/>
      <c r="V4" s="105">
        <f>Tabelle6[[#This Row],[TAG]]</f>
        <v>0</v>
      </c>
      <c r="X4" s="107" t="b">
        <f t="shared" ref="X4:X37" si="2">IF(P4=1,O4,IF(P4=2,O4*1.0286,IF(P4=3,O4*1.0589,IF(P4=4,O4*1.091,IF(P4=5,O4*1.1351)))))</f>
        <v>0</v>
      </c>
      <c r="Y4" s="107" t="b">
        <f t="shared" ref="Y4:Y37" si="3">IF(R4=1,Q4,IF(R4=2,Q4*1.0286,IF(R4=3,Q4*1.0589,IF(R4=4,Q4*1.091,IF(R4=5,Q4*1.1351)))))</f>
        <v>0</v>
      </c>
      <c r="Z4" s="107">
        <f t="shared" ref="Z4:Z36" si="4">MAX(X4:Y4)</f>
        <v>0</v>
      </c>
    </row>
    <row r="5" spans="1:28" x14ac:dyDescent="0.35">
      <c r="A5" t="str">
        <f t="shared" si="0"/>
        <v>00</v>
      </c>
      <c r="B5" s="45">
        <f>Tabelle6[[#This Row],[Testdatum
(mm.dd.jjjj)]]</f>
        <v>0</v>
      </c>
      <c r="C5" s="3">
        <f>Tabelle6[[#This Row],[Testort]]</f>
        <v>0</v>
      </c>
      <c r="D5" s="3">
        <f>Tabelle6[[#This Row],[Maßnahme
(zentral/dezentral)]]</f>
        <v>0</v>
      </c>
      <c r="E5" s="3">
        <f>Tabelle6[[#This Row],[Name]]</f>
        <v>0</v>
      </c>
      <c r="F5" s="3">
        <f>Tabelle6[[#This Row],[Vorname]]</f>
        <v>0</v>
      </c>
      <c r="G5" s="45">
        <f>Tabelle6[[#This Row],[Geburtsdatum
(tt.mm.yyyy)]]</f>
        <v>0</v>
      </c>
      <c r="H5" s="67">
        <f>Tabelle6[[#This Row],[Gewicht
(kg)]]</f>
        <v>0</v>
      </c>
      <c r="I5" s="77">
        <f>Tabelle6[[#This Row],[Größe 
(cm)]]</f>
        <v>0</v>
      </c>
      <c r="J5" s="139"/>
      <c r="K5" s="137"/>
      <c r="L5" s="153"/>
      <c r="M5" s="137"/>
      <c r="N5" s="153"/>
      <c r="O5" s="131"/>
      <c r="P5" s="162"/>
      <c r="Q5" s="131"/>
      <c r="R5" s="162"/>
      <c r="S5" s="63" t="b">
        <f t="shared" si="1"/>
        <v>0</v>
      </c>
      <c r="T5" s="68" t="e">
        <f t="shared" ref="T5:T37" si="5">S5/H5*100</f>
        <v>#DIV/0!</v>
      </c>
      <c r="U5" s="90"/>
      <c r="V5" s="105">
        <f>Tabelle6[[#This Row],[TAG]]</f>
        <v>0</v>
      </c>
      <c r="X5" s="107" t="b">
        <f t="shared" si="2"/>
        <v>0</v>
      </c>
      <c r="Y5" s="107" t="b">
        <f t="shared" si="3"/>
        <v>0</v>
      </c>
      <c r="Z5" s="107">
        <f t="shared" si="4"/>
        <v>0</v>
      </c>
    </row>
    <row r="6" spans="1:28" x14ac:dyDescent="0.35">
      <c r="A6" t="str">
        <f t="shared" si="0"/>
        <v>00</v>
      </c>
      <c r="B6" s="45">
        <f>Tabelle6[[#This Row],[Testdatum
(mm.dd.jjjj)]]</f>
        <v>0</v>
      </c>
      <c r="C6" s="3">
        <f>Tabelle6[[#This Row],[Testort]]</f>
        <v>0</v>
      </c>
      <c r="D6" s="3">
        <f>Tabelle6[[#This Row],[Maßnahme
(zentral/dezentral)]]</f>
        <v>0</v>
      </c>
      <c r="E6" s="3">
        <f>Tabelle6[[#This Row],[Name]]</f>
        <v>0</v>
      </c>
      <c r="F6" s="3">
        <f>Tabelle6[[#This Row],[Vorname]]</f>
        <v>0</v>
      </c>
      <c r="G6" s="45">
        <f>Tabelle6[[#This Row],[Geburtsdatum
(tt.mm.yyyy)]]</f>
        <v>0</v>
      </c>
      <c r="H6" s="67">
        <f>Tabelle6[[#This Row],[Gewicht
(kg)]]</f>
        <v>0</v>
      </c>
      <c r="I6" s="77">
        <f>Tabelle6[[#This Row],[Größe 
(cm)]]</f>
        <v>0</v>
      </c>
      <c r="J6" s="139"/>
      <c r="K6" s="137"/>
      <c r="L6" s="153"/>
      <c r="M6" s="137"/>
      <c r="N6" s="153"/>
      <c r="O6" s="131"/>
      <c r="P6" s="162"/>
      <c r="Q6" s="131"/>
      <c r="R6" s="162"/>
      <c r="S6" s="63" t="b">
        <f t="shared" si="1"/>
        <v>0</v>
      </c>
      <c r="T6" s="55" t="e">
        <f t="shared" si="5"/>
        <v>#DIV/0!</v>
      </c>
      <c r="U6" s="139"/>
      <c r="V6" s="4">
        <f>Tabelle6[[#This Row],[TAG]]</f>
        <v>0</v>
      </c>
      <c r="X6" s="107" t="b">
        <f t="shared" si="2"/>
        <v>0</v>
      </c>
      <c r="Y6" s="107" t="b">
        <f t="shared" si="3"/>
        <v>0</v>
      </c>
      <c r="Z6" s="107">
        <f t="shared" si="4"/>
        <v>0</v>
      </c>
    </row>
    <row r="7" spans="1:28" x14ac:dyDescent="0.35">
      <c r="A7" t="str">
        <f t="shared" si="0"/>
        <v>00</v>
      </c>
      <c r="B7" s="45">
        <f>Tabelle6[[#This Row],[Testdatum
(mm.dd.jjjj)]]</f>
        <v>0</v>
      </c>
      <c r="C7" s="3">
        <f>Tabelle6[[#This Row],[Testort]]</f>
        <v>0</v>
      </c>
      <c r="D7" s="3">
        <f>Tabelle6[[#This Row],[Maßnahme
(zentral/dezentral)]]</f>
        <v>0</v>
      </c>
      <c r="E7" s="3">
        <f>Tabelle6[[#This Row],[Name]]</f>
        <v>0</v>
      </c>
      <c r="F7" s="3">
        <f>Tabelle6[[#This Row],[Vorname]]</f>
        <v>0</v>
      </c>
      <c r="G7" s="45">
        <f>Tabelle6[[#This Row],[Geburtsdatum
(tt.mm.yyyy)]]</f>
        <v>0</v>
      </c>
      <c r="H7" s="67">
        <f>Tabelle6[[#This Row],[Gewicht
(kg)]]</f>
        <v>0</v>
      </c>
      <c r="I7" s="77">
        <f>Tabelle6[[#This Row],[Größe 
(cm)]]</f>
        <v>0</v>
      </c>
      <c r="J7" s="139"/>
      <c r="K7" s="137"/>
      <c r="L7" s="153"/>
      <c r="M7" s="137"/>
      <c r="N7" s="153"/>
      <c r="O7" s="131"/>
      <c r="P7" s="162"/>
      <c r="Q7" s="131"/>
      <c r="R7" s="162"/>
      <c r="S7" s="63" t="b">
        <f t="shared" si="1"/>
        <v>0</v>
      </c>
      <c r="T7" s="55" t="e">
        <f t="shared" si="5"/>
        <v>#DIV/0!</v>
      </c>
      <c r="U7" s="139"/>
      <c r="V7" s="4">
        <f>Tabelle6[[#This Row],[TAG]]</f>
        <v>0</v>
      </c>
      <c r="X7" s="107" t="b">
        <f t="shared" si="2"/>
        <v>0</v>
      </c>
      <c r="Y7" s="107" t="b">
        <f t="shared" si="3"/>
        <v>0</v>
      </c>
      <c r="Z7" s="107">
        <f t="shared" si="4"/>
        <v>0</v>
      </c>
      <c r="AB7" s="112"/>
    </row>
    <row r="8" spans="1:28" x14ac:dyDescent="0.35">
      <c r="A8" t="str">
        <f t="shared" si="0"/>
        <v>00</v>
      </c>
      <c r="B8" s="45">
        <f>Tabelle6[[#This Row],[Testdatum
(mm.dd.jjjj)]]</f>
        <v>0</v>
      </c>
      <c r="C8" s="3">
        <f>Tabelle6[[#This Row],[Testort]]</f>
        <v>0</v>
      </c>
      <c r="D8" s="3">
        <f>Tabelle6[[#This Row],[Maßnahme
(zentral/dezentral)]]</f>
        <v>0</v>
      </c>
      <c r="E8" s="3">
        <f>Tabelle6[[#This Row],[Name]]</f>
        <v>0</v>
      </c>
      <c r="F8" s="3">
        <f>Tabelle6[[#This Row],[Vorname]]</f>
        <v>0</v>
      </c>
      <c r="G8" s="45">
        <f>Tabelle6[[#This Row],[Geburtsdatum
(tt.mm.yyyy)]]</f>
        <v>0</v>
      </c>
      <c r="H8" s="67">
        <f>Tabelle6[[#This Row],[Gewicht
(kg)]]</f>
        <v>0</v>
      </c>
      <c r="I8" s="77">
        <f>Tabelle6[[#This Row],[Größe 
(cm)]]</f>
        <v>0</v>
      </c>
      <c r="J8" s="139"/>
      <c r="K8" s="137"/>
      <c r="L8" s="153"/>
      <c r="M8" s="137"/>
      <c r="N8" s="153"/>
      <c r="O8" s="131"/>
      <c r="P8" s="162"/>
      <c r="Q8" s="131"/>
      <c r="R8" s="162"/>
      <c r="S8" s="63" t="b">
        <f t="shared" si="1"/>
        <v>0</v>
      </c>
      <c r="T8" s="55" t="e">
        <f t="shared" si="5"/>
        <v>#DIV/0!</v>
      </c>
      <c r="U8" s="139"/>
      <c r="V8" s="4">
        <f>Tabelle6[[#This Row],[TAG]]</f>
        <v>0</v>
      </c>
      <c r="X8" s="107" t="b">
        <f t="shared" si="2"/>
        <v>0</v>
      </c>
      <c r="Y8" s="107" t="b">
        <f t="shared" si="3"/>
        <v>0</v>
      </c>
      <c r="Z8" s="107">
        <f t="shared" si="4"/>
        <v>0</v>
      </c>
      <c r="AB8" s="112"/>
    </row>
    <row r="9" spans="1:28" x14ac:dyDescent="0.35">
      <c r="A9" t="str">
        <f t="shared" si="0"/>
        <v>00</v>
      </c>
      <c r="B9" s="45">
        <f>Tabelle6[[#This Row],[Testdatum
(mm.dd.jjjj)]]</f>
        <v>0</v>
      </c>
      <c r="C9" s="3">
        <f>Tabelle6[[#This Row],[Testort]]</f>
        <v>0</v>
      </c>
      <c r="D9" s="3">
        <f>Tabelle6[[#This Row],[Maßnahme
(zentral/dezentral)]]</f>
        <v>0</v>
      </c>
      <c r="E9" s="3">
        <f>Tabelle6[[#This Row],[Name]]</f>
        <v>0</v>
      </c>
      <c r="F9" s="3">
        <f>Tabelle6[[#This Row],[Vorname]]</f>
        <v>0</v>
      </c>
      <c r="G9" s="45">
        <f>Tabelle6[[#This Row],[Geburtsdatum
(tt.mm.yyyy)]]</f>
        <v>0</v>
      </c>
      <c r="H9" s="67">
        <f>Tabelle6[[#This Row],[Gewicht
(kg)]]</f>
        <v>0</v>
      </c>
      <c r="I9" s="77">
        <f>Tabelle6[[#This Row],[Größe 
(cm)]]</f>
        <v>0</v>
      </c>
      <c r="J9" s="139"/>
      <c r="K9" s="137"/>
      <c r="L9" s="153"/>
      <c r="M9" s="137"/>
      <c r="N9" s="153"/>
      <c r="O9" s="131"/>
      <c r="P9" s="162"/>
      <c r="Q9" s="131"/>
      <c r="R9" s="162"/>
      <c r="S9" s="63" t="b">
        <f t="shared" si="1"/>
        <v>0</v>
      </c>
      <c r="T9" s="55" t="e">
        <f t="shared" si="5"/>
        <v>#DIV/0!</v>
      </c>
      <c r="U9" s="139"/>
      <c r="V9" s="4">
        <f>Tabelle6[[#This Row],[TAG]]</f>
        <v>0</v>
      </c>
      <c r="W9" s="130"/>
      <c r="X9" s="107" t="b">
        <f t="shared" si="2"/>
        <v>0</v>
      </c>
      <c r="Y9" s="107" t="b">
        <f t="shared" si="3"/>
        <v>0</v>
      </c>
      <c r="Z9" s="107">
        <f t="shared" si="4"/>
        <v>0</v>
      </c>
      <c r="AB9" s="112"/>
    </row>
    <row r="10" spans="1:28" x14ac:dyDescent="0.35">
      <c r="A10" t="str">
        <f t="shared" si="0"/>
        <v>00</v>
      </c>
      <c r="B10" s="45">
        <f>Tabelle6[[#This Row],[Testdatum
(mm.dd.jjjj)]]</f>
        <v>0</v>
      </c>
      <c r="C10" s="3">
        <f>Tabelle6[[#This Row],[Testort]]</f>
        <v>0</v>
      </c>
      <c r="D10" s="3">
        <f>Tabelle6[[#This Row],[Maßnahme
(zentral/dezentral)]]</f>
        <v>0</v>
      </c>
      <c r="E10" s="3">
        <f>Tabelle6[[#This Row],[Name]]</f>
        <v>0</v>
      </c>
      <c r="F10" s="3">
        <f>Tabelle6[[#This Row],[Vorname]]</f>
        <v>0</v>
      </c>
      <c r="G10" s="45">
        <f>Tabelle6[[#This Row],[Geburtsdatum
(tt.mm.yyyy)]]</f>
        <v>0</v>
      </c>
      <c r="H10" s="67">
        <f>Tabelle6[[#This Row],[Gewicht
(kg)]]</f>
        <v>0</v>
      </c>
      <c r="I10" s="77">
        <f>Tabelle6[[#This Row],[Größe 
(cm)]]</f>
        <v>0</v>
      </c>
      <c r="J10" s="139"/>
      <c r="K10" s="137"/>
      <c r="L10" s="153"/>
      <c r="M10" s="137"/>
      <c r="N10" s="153"/>
      <c r="O10" s="131"/>
      <c r="P10" s="162"/>
      <c r="Q10" s="131"/>
      <c r="R10" s="162"/>
      <c r="S10" s="63" t="b">
        <f t="shared" si="1"/>
        <v>0</v>
      </c>
      <c r="T10" s="55" t="e">
        <f t="shared" si="5"/>
        <v>#DIV/0!</v>
      </c>
      <c r="U10" s="139"/>
      <c r="V10" s="4">
        <f>Tabelle6[[#This Row],[TAG]]</f>
        <v>0</v>
      </c>
      <c r="W10" s="130"/>
      <c r="X10" s="107" t="b">
        <f t="shared" si="2"/>
        <v>0</v>
      </c>
      <c r="Y10" s="107" t="b">
        <f t="shared" si="3"/>
        <v>0</v>
      </c>
      <c r="Z10" s="107">
        <f t="shared" si="4"/>
        <v>0</v>
      </c>
      <c r="AB10" s="112"/>
    </row>
    <row r="11" spans="1:28" x14ac:dyDescent="0.35">
      <c r="A11" t="str">
        <f t="shared" si="0"/>
        <v>00</v>
      </c>
      <c r="B11" s="45">
        <f>Tabelle6[[#This Row],[Testdatum
(mm.dd.jjjj)]]</f>
        <v>0</v>
      </c>
      <c r="C11" s="3">
        <f>Tabelle6[[#This Row],[Testort]]</f>
        <v>0</v>
      </c>
      <c r="D11" s="3">
        <f>Tabelle6[[#This Row],[Maßnahme
(zentral/dezentral)]]</f>
        <v>0</v>
      </c>
      <c r="E11" s="3">
        <f>Tabelle6[[#This Row],[Name]]</f>
        <v>0</v>
      </c>
      <c r="F11" s="3">
        <f>Tabelle6[[#This Row],[Vorname]]</f>
        <v>0</v>
      </c>
      <c r="G11" s="45">
        <f>Tabelle6[[#This Row],[Geburtsdatum
(tt.mm.yyyy)]]</f>
        <v>0</v>
      </c>
      <c r="H11" s="67">
        <f>Tabelle6[[#This Row],[Gewicht
(kg)]]</f>
        <v>0</v>
      </c>
      <c r="I11" s="77">
        <f>Tabelle6[[#This Row],[Größe 
(cm)]]</f>
        <v>0</v>
      </c>
      <c r="J11" s="139"/>
      <c r="K11" s="137"/>
      <c r="L11" s="153"/>
      <c r="M11" s="137"/>
      <c r="N11" s="153"/>
      <c r="O11" s="131"/>
      <c r="P11" s="162"/>
      <c r="Q11" s="131"/>
      <c r="R11" s="162"/>
      <c r="S11" s="63" t="b">
        <f t="shared" si="1"/>
        <v>0</v>
      </c>
      <c r="T11" s="55" t="e">
        <f t="shared" si="5"/>
        <v>#DIV/0!</v>
      </c>
      <c r="U11" s="139"/>
      <c r="V11" s="4">
        <f>Tabelle6[[#This Row],[TAG]]</f>
        <v>0</v>
      </c>
      <c r="W11" s="130"/>
      <c r="X11" s="107" t="b">
        <f t="shared" si="2"/>
        <v>0</v>
      </c>
      <c r="Y11" s="107" t="b">
        <f t="shared" si="3"/>
        <v>0</v>
      </c>
      <c r="Z11" s="107">
        <f t="shared" si="4"/>
        <v>0</v>
      </c>
      <c r="AB11" s="112"/>
    </row>
    <row r="12" spans="1:28" x14ac:dyDescent="0.35">
      <c r="A12" t="str">
        <f t="shared" si="0"/>
        <v>00</v>
      </c>
      <c r="B12" s="45">
        <f>Tabelle6[[#This Row],[Testdatum
(mm.dd.jjjj)]]</f>
        <v>0</v>
      </c>
      <c r="C12" s="3">
        <f>Tabelle6[[#This Row],[Testort]]</f>
        <v>0</v>
      </c>
      <c r="D12" s="3">
        <f>Tabelle6[[#This Row],[Maßnahme
(zentral/dezentral)]]</f>
        <v>0</v>
      </c>
      <c r="E12" s="3">
        <f>Tabelle6[[#This Row],[Name]]</f>
        <v>0</v>
      </c>
      <c r="F12" s="3">
        <f>Tabelle6[[#This Row],[Vorname]]</f>
        <v>0</v>
      </c>
      <c r="G12" s="45">
        <f>Tabelle6[[#This Row],[Geburtsdatum
(tt.mm.yyyy)]]</f>
        <v>0</v>
      </c>
      <c r="H12" s="67">
        <f>Tabelle6[[#This Row],[Gewicht
(kg)]]</f>
        <v>0</v>
      </c>
      <c r="I12" s="77">
        <f>Tabelle6[[#This Row],[Größe 
(cm)]]</f>
        <v>0</v>
      </c>
      <c r="J12" s="139"/>
      <c r="K12" s="137"/>
      <c r="L12" s="153"/>
      <c r="M12" s="137"/>
      <c r="N12" s="153"/>
      <c r="O12" s="131"/>
      <c r="P12" s="162"/>
      <c r="Q12" s="131"/>
      <c r="R12" s="162"/>
      <c r="S12" s="63" t="b">
        <f t="shared" si="1"/>
        <v>0</v>
      </c>
      <c r="T12" s="55" t="e">
        <f t="shared" si="5"/>
        <v>#DIV/0!</v>
      </c>
      <c r="U12" s="139"/>
      <c r="V12" s="4">
        <f>Tabelle6[[#This Row],[TAG]]</f>
        <v>0</v>
      </c>
      <c r="W12" s="130"/>
      <c r="X12" s="107" t="b">
        <f t="shared" si="2"/>
        <v>0</v>
      </c>
      <c r="Y12" s="107" t="b">
        <f t="shared" si="3"/>
        <v>0</v>
      </c>
      <c r="Z12" s="107">
        <f t="shared" si="4"/>
        <v>0</v>
      </c>
    </row>
    <row r="13" spans="1:28" x14ac:dyDescent="0.35">
      <c r="A13" t="str">
        <f t="shared" si="0"/>
        <v>00</v>
      </c>
      <c r="B13" s="45">
        <f>Tabelle6[[#This Row],[Testdatum
(mm.dd.jjjj)]]</f>
        <v>0</v>
      </c>
      <c r="C13" s="3">
        <f>Tabelle6[[#This Row],[Testort]]</f>
        <v>0</v>
      </c>
      <c r="D13" s="3">
        <f>Tabelle6[[#This Row],[Maßnahme
(zentral/dezentral)]]</f>
        <v>0</v>
      </c>
      <c r="E13" s="3">
        <f>Tabelle6[[#This Row],[Name]]</f>
        <v>0</v>
      </c>
      <c r="F13" s="3">
        <f>Tabelle6[[#This Row],[Vorname]]</f>
        <v>0</v>
      </c>
      <c r="G13" s="45">
        <f>Tabelle6[[#This Row],[Geburtsdatum
(tt.mm.yyyy)]]</f>
        <v>0</v>
      </c>
      <c r="H13" s="67">
        <f>Tabelle6[[#This Row],[Gewicht
(kg)]]</f>
        <v>0</v>
      </c>
      <c r="I13" s="77">
        <f>Tabelle6[[#This Row],[Größe 
(cm)]]</f>
        <v>0</v>
      </c>
      <c r="J13" s="139"/>
      <c r="K13" s="137"/>
      <c r="L13" s="153"/>
      <c r="M13" s="137"/>
      <c r="N13" s="153"/>
      <c r="O13" s="131"/>
      <c r="P13" s="162"/>
      <c r="Q13" s="131"/>
      <c r="R13" s="162"/>
      <c r="S13" s="63" t="b">
        <f t="shared" si="1"/>
        <v>0</v>
      </c>
      <c r="T13" s="55" t="e">
        <f t="shared" si="5"/>
        <v>#DIV/0!</v>
      </c>
      <c r="U13" s="139"/>
      <c r="V13" s="4">
        <f>Tabelle6[[#This Row],[TAG]]</f>
        <v>0</v>
      </c>
      <c r="W13" s="130"/>
      <c r="X13" s="107" t="b">
        <f t="shared" si="2"/>
        <v>0</v>
      </c>
      <c r="Y13" s="107" t="b">
        <f t="shared" si="3"/>
        <v>0</v>
      </c>
      <c r="Z13" s="107">
        <f t="shared" si="4"/>
        <v>0</v>
      </c>
    </row>
    <row r="14" spans="1:28" x14ac:dyDescent="0.35">
      <c r="A14" t="str">
        <f t="shared" si="0"/>
        <v>00</v>
      </c>
      <c r="B14" s="45">
        <f>Tabelle6[[#This Row],[Testdatum
(mm.dd.jjjj)]]</f>
        <v>0</v>
      </c>
      <c r="C14" s="3">
        <f>Tabelle6[[#This Row],[Testort]]</f>
        <v>0</v>
      </c>
      <c r="D14" s="3">
        <f>Tabelle6[[#This Row],[Maßnahme
(zentral/dezentral)]]</f>
        <v>0</v>
      </c>
      <c r="E14" s="3">
        <f>Tabelle6[[#This Row],[Name]]</f>
        <v>0</v>
      </c>
      <c r="F14" s="3">
        <f>Tabelle6[[#This Row],[Vorname]]</f>
        <v>0</v>
      </c>
      <c r="G14" s="45">
        <f>Tabelle6[[#This Row],[Geburtsdatum
(tt.mm.yyyy)]]</f>
        <v>0</v>
      </c>
      <c r="H14" s="67">
        <f>Tabelle6[[#This Row],[Gewicht
(kg)]]</f>
        <v>0</v>
      </c>
      <c r="I14" s="77">
        <f>Tabelle6[[#This Row],[Größe 
(cm)]]</f>
        <v>0</v>
      </c>
      <c r="J14" s="139"/>
      <c r="K14" s="137"/>
      <c r="L14" s="153"/>
      <c r="M14" s="137"/>
      <c r="N14" s="153"/>
      <c r="O14" s="131"/>
      <c r="P14" s="162"/>
      <c r="Q14" s="131"/>
      <c r="R14" s="162"/>
      <c r="S14" s="63" t="b">
        <f t="shared" si="1"/>
        <v>0</v>
      </c>
      <c r="T14" s="55" t="e">
        <f t="shared" si="5"/>
        <v>#DIV/0!</v>
      </c>
      <c r="U14" s="139"/>
      <c r="V14" s="4">
        <f>Tabelle6[[#This Row],[TAG]]</f>
        <v>0</v>
      </c>
      <c r="X14" s="107" t="b">
        <f t="shared" si="2"/>
        <v>0</v>
      </c>
      <c r="Y14" s="107" t="b">
        <f t="shared" si="3"/>
        <v>0</v>
      </c>
      <c r="Z14" s="107">
        <f t="shared" si="4"/>
        <v>0</v>
      </c>
    </row>
    <row r="15" spans="1:28" x14ac:dyDescent="0.35">
      <c r="A15" t="str">
        <f t="shared" si="0"/>
        <v>00</v>
      </c>
      <c r="B15" s="45">
        <f>Tabelle6[[#This Row],[Testdatum
(mm.dd.jjjj)]]</f>
        <v>0</v>
      </c>
      <c r="C15" s="3">
        <f>Tabelle6[[#This Row],[Testort]]</f>
        <v>0</v>
      </c>
      <c r="D15" s="3">
        <f>Tabelle6[[#This Row],[Maßnahme
(zentral/dezentral)]]</f>
        <v>0</v>
      </c>
      <c r="E15" s="3">
        <f>Tabelle6[[#This Row],[Name]]</f>
        <v>0</v>
      </c>
      <c r="F15" s="3">
        <f>Tabelle6[[#This Row],[Vorname]]</f>
        <v>0</v>
      </c>
      <c r="G15" s="45">
        <f>Tabelle6[[#This Row],[Geburtsdatum
(tt.mm.yyyy)]]</f>
        <v>0</v>
      </c>
      <c r="H15" s="67">
        <f>Tabelle6[[#This Row],[Gewicht
(kg)]]</f>
        <v>0</v>
      </c>
      <c r="I15" s="77">
        <f>Tabelle6[[#This Row],[Größe 
(cm)]]</f>
        <v>0</v>
      </c>
      <c r="J15" s="139"/>
      <c r="K15" s="137"/>
      <c r="L15" s="153"/>
      <c r="M15" s="137"/>
      <c r="N15" s="153"/>
      <c r="O15" s="131"/>
      <c r="P15" s="162"/>
      <c r="Q15" s="131"/>
      <c r="R15" s="162"/>
      <c r="S15" s="63" t="b">
        <f t="shared" si="1"/>
        <v>0</v>
      </c>
      <c r="T15" s="55" t="e">
        <f t="shared" si="5"/>
        <v>#DIV/0!</v>
      </c>
      <c r="U15" s="139"/>
      <c r="V15" s="4">
        <f>Tabelle6[[#This Row],[TAG]]</f>
        <v>0</v>
      </c>
      <c r="X15" s="107" t="b">
        <f t="shared" si="2"/>
        <v>0</v>
      </c>
      <c r="Y15" s="107" t="b">
        <f t="shared" si="3"/>
        <v>0</v>
      </c>
      <c r="Z15" s="107">
        <f t="shared" si="4"/>
        <v>0</v>
      </c>
    </row>
    <row r="16" spans="1:28" x14ac:dyDescent="0.35">
      <c r="A16" t="str">
        <f t="shared" si="0"/>
        <v>00</v>
      </c>
      <c r="B16" s="45">
        <f>Tabelle6[[#This Row],[Testdatum
(mm.dd.jjjj)]]</f>
        <v>0</v>
      </c>
      <c r="C16" s="3">
        <f>Tabelle6[[#This Row],[Testort]]</f>
        <v>0</v>
      </c>
      <c r="D16" s="3">
        <f>Tabelle6[[#This Row],[Maßnahme
(zentral/dezentral)]]</f>
        <v>0</v>
      </c>
      <c r="E16" s="3">
        <f>Tabelle6[[#This Row],[Name]]</f>
        <v>0</v>
      </c>
      <c r="F16" s="3">
        <f>Tabelle6[[#This Row],[Vorname]]</f>
        <v>0</v>
      </c>
      <c r="G16" s="45">
        <f>Tabelle6[[#This Row],[Geburtsdatum
(tt.mm.yyyy)]]</f>
        <v>0</v>
      </c>
      <c r="H16" s="67">
        <f>Tabelle6[[#This Row],[Gewicht
(kg)]]</f>
        <v>0</v>
      </c>
      <c r="I16" s="77">
        <f>Tabelle6[[#This Row],[Größe 
(cm)]]</f>
        <v>0</v>
      </c>
      <c r="J16" s="139"/>
      <c r="K16" s="137"/>
      <c r="L16" s="153"/>
      <c r="M16" s="137"/>
      <c r="N16" s="153"/>
      <c r="O16" s="131"/>
      <c r="P16" s="162"/>
      <c r="Q16" s="131"/>
      <c r="R16" s="162"/>
      <c r="S16" s="63" t="b">
        <f t="shared" si="1"/>
        <v>0</v>
      </c>
      <c r="T16" s="55" t="e">
        <f t="shared" si="5"/>
        <v>#DIV/0!</v>
      </c>
      <c r="U16" s="139"/>
      <c r="V16" s="4">
        <f>Tabelle6[[#This Row],[TAG]]</f>
        <v>0</v>
      </c>
      <c r="X16" s="107" t="b">
        <f t="shared" si="2"/>
        <v>0</v>
      </c>
      <c r="Y16" s="107" t="b">
        <f t="shared" si="3"/>
        <v>0</v>
      </c>
      <c r="Z16" s="107">
        <f t="shared" si="4"/>
        <v>0</v>
      </c>
    </row>
    <row r="17" spans="1:26" x14ac:dyDescent="0.35">
      <c r="A17" t="str">
        <f t="shared" si="0"/>
        <v>00</v>
      </c>
      <c r="B17" s="45">
        <f>Tabelle6[[#This Row],[Testdatum
(mm.dd.jjjj)]]</f>
        <v>0</v>
      </c>
      <c r="C17" s="3">
        <f>Tabelle6[[#This Row],[Testort]]</f>
        <v>0</v>
      </c>
      <c r="D17" s="3">
        <f>Tabelle6[[#This Row],[Maßnahme
(zentral/dezentral)]]</f>
        <v>0</v>
      </c>
      <c r="E17" s="3">
        <f>Tabelle6[[#This Row],[Name]]</f>
        <v>0</v>
      </c>
      <c r="F17" s="3">
        <f>Tabelle6[[#This Row],[Vorname]]</f>
        <v>0</v>
      </c>
      <c r="G17" s="45">
        <f>Tabelle6[[#This Row],[Geburtsdatum
(tt.mm.yyyy)]]</f>
        <v>0</v>
      </c>
      <c r="H17" s="67">
        <f>Tabelle6[[#This Row],[Gewicht
(kg)]]</f>
        <v>0</v>
      </c>
      <c r="I17" s="77">
        <f>Tabelle6[[#This Row],[Größe 
(cm)]]</f>
        <v>0</v>
      </c>
      <c r="J17" s="139"/>
      <c r="K17" s="137"/>
      <c r="L17" s="153"/>
      <c r="M17" s="137"/>
      <c r="N17" s="153"/>
      <c r="O17" s="131"/>
      <c r="P17" s="162"/>
      <c r="Q17" s="131"/>
      <c r="R17" s="162"/>
      <c r="S17" s="63" t="b">
        <f t="shared" si="1"/>
        <v>0</v>
      </c>
      <c r="T17" s="55" t="e">
        <f t="shared" si="5"/>
        <v>#DIV/0!</v>
      </c>
      <c r="U17" s="139"/>
      <c r="V17" s="4">
        <f>Tabelle6[[#This Row],[TAG]]</f>
        <v>0</v>
      </c>
      <c r="X17" s="107" t="b">
        <f t="shared" si="2"/>
        <v>0</v>
      </c>
      <c r="Y17" s="107" t="b">
        <f t="shared" si="3"/>
        <v>0</v>
      </c>
      <c r="Z17" s="107">
        <f t="shared" si="4"/>
        <v>0</v>
      </c>
    </row>
    <row r="18" spans="1:26" x14ac:dyDescent="0.35">
      <c r="A18" t="str">
        <f t="shared" si="0"/>
        <v>00</v>
      </c>
      <c r="B18" s="45">
        <f>Tabelle6[[#This Row],[Testdatum
(mm.dd.jjjj)]]</f>
        <v>0</v>
      </c>
      <c r="C18" s="3">
        <f>Tabelle6[[#This Row],[Testort]]</f>
        <v>0</v>
      </c>
      <c r="D18" s="3">
        <f>Tabelle6[[#This Row],[Maßnahme
(zentral/dezentral)]]</f>
        <v>0</v>
      </c>
      <c r="E18" s="3">
        <f>Tabelle6[[#This Row],[Name]]</f>
        <v>0</v>
      </c>
      <c r="F18" s="3">
        <f>Tabelle6[[#This Row],[Vorname]]</f>
        <v>0</v>
      </c>
      <c r="G18" s="45">
        <f>Tabelle6[[#This Row],[Geburtsdatum
(tt.mm.yyyy)]]</f>
        <v>0</v>
      </c>
      <c r="H18" s="67">
        <f>Tabelle6[[#This Row],[Gewicht
(kg)]]</f>
        <v>0</v>
      </c>
      <c r="I18" s="77">
        <f>Tabelle6[[#This Row],[Größe 
(cm)]]</f>
        <v>0</v>
      </c>
      <c r="J18" s="139"/>
      <c r="K18" s="137"/>
      <c r="L18" s="153"/>
      <c r="M18" s="137"/>
      <c r="N18" s="153"/>
      <c r="O18" s="131"/>
      <c r="P18" s="162"/>
      <c r="Q18" s="131"/>
      <c r="R18" s="162"/>
      <c r="S18" s="63" t="b">
        <f t="shared" si="1"/>
        <v>0</v>
      </c>
      <c r="T18" s="55" t="e">
        <f t="shared" si="5"/>
        <v>#DIV/0!</v>
      </c>
      <c r="U18" s="139"/>
      <c r="V18" s="4">
        <f>Tabelle6[[#This Row],[TAG]]</f>
        <v>0</v>
      </c>
      <c r="X18" s="107" t="b">
        <f t="shared" si="2"/>
        <v>0</v>
      </c>
      <c r="Y18" s="107" t="b">
        <f t="shared" si="3"/>
        <v>0</v>
      </c>
      <c r="Z18" s="107">
        <f t="shared" si="4"/>
        <v>0</v>
      </c>
    </row>
    <row r="19" spans="1:26" x14ac:dyDescent="0.35">
      <c r="A19" t="str">
        <f t="shared" si="0"/>
        <v>00</v>
      </c>
      <c r="B19" s="45">
        <f>Tabelle6[[#This Row],[Testdatum
(mm.dd.jjjj)]]</f>
        <v>0</v>
      </c>
      <c r="C19" s="3">
        <f>Tabelle6[[#This Row],[Testort]]</f>
        <v>0</v>
      </c>
      <c r="D19" s="3">
        <f>Tabelle6[[#This Row],[Maßnahme
(zentral/dezentral)]]</f>
        <v>0</v>
      </c>
      <c r="E19" s="3">
        <f>Tabelle6[[#This Row],[Name]]</f>
        <v>0</v>
      </c>
      <c r="F19" s="3">
        <f>Tabelle6[[#This Row],[Vorname]]</f>
        <v>0</v>
      </c>
      <c r="G19" s="45">
        <f>Tabelle6[[#This Row],[Geburtsdatum
(tt.mm.yyyy)]]</f>
        <v>0</v>
      </c>
      <c r="H19" s="67">
        <f>Tabelle6[[#This Row],[Gewicht
(kg)]]</f>
        <v>0</v>
      </c>
      <c r="I19" s="77">
        <f>Tabelle6[[#This Row],[Größe 
(cm)]]</f>
        <v>0</v>
      </c>
      <c r="J19" s="139"/>
      <c r="K19" s="137"/>
      <c r="L19" s="153"/>
      <c r="M19" s="137"/>
      <c r="N19" s="153"/>
      <c r="O19" s="131"/>
      <c r="P19" s="162"/>
      <c r="Q19" s="131"/>
      <c r="R19" s="162"/>
      <c r="S19" s="63" t="b">
        <f t="shared" si="1"/>
        <v>0</v>
      </c>
      <c r="T19" s="55" t="e">
        <f t="shared" si="5"/>
        <v>#DIV/0!</v>
      </c>
      <c r="U19" s="139"/>
      <c r="V19" s="4">
        <f>Tabelle6[[#This Row],[TAG]]</f>
        <v>0</v>
      </c>
      <c r="X19" s="107" t="b">
        <f t="shared" si="2"/>
        <v>0</v>
      </c>
      <c r="Y19" s="107" t="b">
        <f t="shared" si="3"/>
        <v>0</v>
      </c>
      <c r="Z19" s="107">
        <f t="shared" si="4"/>
        <v>0</v>
      </c>
    </row>
    <row r="20" spans="1:26" x14ac:dyDescent="0.35">
      <c r="A20" t="str">
        <f t="shared" si="0"/>
        <v>00</v>
      </c>
      <c r="B20" s="45">
        <f>Tabelle6[[#This Row],[Testdatum
(mm.dd.jjjj)]]</f>
        <v>0</v>
      </c>
      <c r="C20" s="3">
        <f>Tabelle6[[#This Row],[Testort]]</f>
        <v>0</v>
      </c>
      <c r="D20" s="3">
        <f>Tabelle6[[#This Row],[Maßnahme
(zentral/dezentral)]]</f>
        <v>0</v>
      </c>
      <c r="E20" s="3">
        <f>Tabelle6[[#This Row],[Name]]</f>
        <v>0</v>
      </c>
      <c r="F20" s="3">
        <f>Tabelle6[[#This Row],[Vorname]]</f>
        <v>0</v>
      </c>
      <c r="G20" s="45">
        <f>Tabelle6[[#This Row],[Geburtsdatum
(tt.mm.yyyy)]]</f>
        <v>0</v>
      </c>
      <c r="H20" s="67">
        <f>Tabelle6[[#This Row],[Gewicht
(kg)]]</f>
        <v>0</v>
      </c>
      <c r="I20" s="77">
        <f>Tabelle6[[#This Row],[Größe 
(cm)]]</f>
        <v>0</v>
      </c>
      <c r="J20" s="139"/>
      <c r="K20" s="137"/>
      <c r="L20" s="153"/>
      <c r="M20" s="137"/>
      <c r="N20" s="153"/>
      <c r="O20" s="131"/>
      <c r="P20" s="162"/>
      <c r="Q20" s="131"/>
      <c r="R20" s="162"/>
      <c r="S20" s="63" t="b">
        <f t="shared" si="1"/>
        <v>0</v>
      </c>
      <c r="T20" s="55" t="e">
        <f t="shared" si="5"/>
        <v>#DIV/0!</v>
      </c>
      <c r="U20" s="139"/>
      <c r="V20" s="4">
        <f>Tabelle6[[#This Row],[TAG]]</f>
        <v>0</v>
      </c>
      <c r="X20" s="107" t="b">
        <f t="shared" si="2"/>
        <v>0</v>
      </c>
      <c r="Y20" s="107" t="b">
        <f t="shared" si="3"/>
        <v>0</v>
      </c>
      <c r="Z20" s="107">
        <f t="shared" si="4"/>
        <v>0</v>
      </c>
    </row>
    <row r="21" spans="1:26" x14ac:dyDescent="0.35">
      <c r="A21" t="str">
        <f t="shared" si="0"/>
        <v>00</v>
      </c>
      <c r="B21" s="45">
        <f>Tabelle6[[#This Row],[Testdatum
(mm.dd.jjjj)]]</f>
        <v>0</v>
      </c>
      <c r="C21" s="3">
        <f>Tabelle6[[#This Row],[Testort]]</f>
        <v>0</v>
      </c>
      <c r="D21" s="3">
        <f>Tabelle6[[#This Row],[Maßnahme
(zentral/dezentral)]]</f>
        <v>0</v>
      </c>
      <c r="E21" s="3">
        <f>Tabelle6[[#This Row],[Name]]</f>
        <v>0</v>
      </c>
      <c r="F21" s="3">
        <f>Tabelle6[[#This Row],[Vorname]]</f>
        <v>0</v>
      </c>
      <c r="G21" s="45">
        <f>Tabelle6[[#This Row],[Geburtsdatum
(tt.mm.yyyy)]]</f>
        <v>0</v>
      </c>
      <c r="H21" s="67">
        <f>Tabelle6[[#This Row],[Gewicht
(kg)]]</f>
        <v>0</v>
      </c>
      <c r="I21" s="77">
        <f>Tabelle6[[#This Row],[Größe 
(cm)]]</f>
        <v>0</v>
      </c>
      <c r="J21" s="139"/>
      <c r="K21" s="137"/>
      <c r="L21" s="153"/>
      <c r="M21" s="137"/>
      <c r="N21" s="153"/>
      <c r="O21" s="131"/>
      <c r="P21" s="162"/>
      <c r="Q21" s="131"/>
      <c r="R21" s="162"/>
      <c r="S21" s="63" t="b">
        <f t="shared" si="1"/>
        <v>0</v>
      </c>
      <c r="T21" s="55" t="e">
        <f t="shared" si="5"/>
        <v>#DIV/0!</v>
      </c>
      <c r="U21" s="139"/>
      <c r="V21" s="4">
        <f>Tabelle6[[#This Row],[TAG]]</f>
        <v>0</v>
      </c>
      <c r="X21" s="107" t="b">
        <f t="shared" si="2"/>
        <v>0</v>
      </c>
      <c r="Y21" s="107" t="b">
        <f t="shared" si="3"/>
        <v>0</v>
      </c>
      <c r="Z21" s="107">
        <f t="shared" si="4"/>
        <v>0</v>
      </c>
    </row>
    <row r="22" spans="1:26" x14ac:dyDescent="0.35">
      <c r="A22" t="str">
        <f t="shared" si="0"/>
        <v>00</v>
      </c>
      <c r="B22" s="45">
        <f>Tabelle6[[#This Row],[Testdatum
(mm.dd.jjjj)]]</f>
        <v>0</v>
      </c>
      <c r="C22" s="3">
        <f>Tabelle6[[#This Row],[Testort]]</f>
        <v>0</v>
      </c>
      <c r="D22" s="3">
        <f>Tabelle6[[#This Row],[Maßnahme
(zentral/dezentral)]]</f>
        <v>0</v>
      </c>
      <c r="E22" s="3">
        <f>Tabelle6[[#This Row],[Name]]</f>
        <v>0</v>
      </c>
      <c r="F22" s="3">
        <f>Tabelle6[[#This Row],[Vorname]]</f>
        <v>0</v>
      </c>
      <c r="G22" s="45">
        <f>Tabelle6[[#This Row],[Geburtsdatum
(tt.mm.yyyy)]]</f>
        <v>0</v>
      </c>
      <c r="H22" s="67">
        <f>Tabelle6[[#This Row],[Gewicht
(kg)]]</f>
        <v>0</v>
      </c>
      <c r="I22" s="77">
        <f>Tabelle6[[#This Row],[Größe 
(cm)]]</f>
        <v>0</v>
      </c>
      <c r="J22" s="139"/>
      <c r="K22" s="137"/>
      <c r="L22" s="153"/>
      <c r="M22" s="137"/>
      <c r="N22" s="153"/>
      <c r="O22" s="131"/>
      <c r="P22" s="162"/>
      <c r="Q22" s="131"/>
      <c r="R22" s="162"/>
      <c r="S22" s="63" t="b">
        <f t="shared" si="1"/>
        <v>0</v>
      </c>
      <c r="T22" s="55" t="e">
        <f t="shared" si="5"/>
        <v>#DIV/0!</v>
      </c>
      <c r="U22" s="139"/>
      <c r="V22" s="4">
        <f>Tabelle6[[#This Row],[TAG]]</f>
        <v>0</v>
      </c>
      <c r="X22" s="107" t="b">
        <f t="shared" si="2"/>
        <v>0</v>
      </c>
      <c r="Y22" s="107" t="b">
        <f t="shared" si="3"/>
        <v>0</v>
      </c>
      <c r="Z22" s="107">
        <f t="shared" si="4"/>
        <v>0</v>
      </c>
    </row>
    <row r="23" spans="1:26" x14ac:dyDescent="0.35">
      <c r="A23" t="str">
        <f t="shared" si="0"/>
        <v>00</v>
      </c>
      <c r="B23" s="45">
        <f>Tabelle6[[#This Row],[Testdatum
(mm.dd.jjjj)]]</f>
        <v>0</v>
      </c>
      <c r="C23" s="3">
        <f>Tabelle6[[#This Row],[Testort]]</f>
        <v>0</v>
      </c>
      <c r="D23" s="3">
        <f>Tabelle6[[#This Row],[Maßnahme
(zentral/dezentral)]]</f>
        <v>0</v>
      </c>
      <c r="E23" s="3">
        <f>Tabelle6[[#This Row],[Name]]</f>
        <v>0</v>
      </c>
      <c r="F23" s="3">
        <f>Tabelle6[[#This Row],[Vorname]]</f>
        <v>0</v>
      </c>
      <c r="G23" s="45">
        <f>Tabelle6[[#This Row],[Geburtsdatum
(tt.mm.yyyy)]]</f>
        <v>0</v>
      </c>
      <c r="H23" s="67">
        <f>Tabelle6[[#This Row],[Gewicht
(kg)]]</f>
        <v>0</v>
      </c>
      <c r="I23" s="77">
        <f>Tabelle6[[#This Row],[Größe 
(cm)]]</f>
        <v>0</v>
      </c>
      <c r="J23" s="139"/>
      <c r="K23" s="137"/>
      <c r="L23" s="153"/>
      <c r="M23" s="137"/>
      <c r="N23" s="153"/>
      <c r="O23" s="131"/>
      <c r="P23" s="162"/>
      <c r="Q23" s="131"/>
      <c r="R23" s="162"/>
      <c r="S23" s="63" t="b">
        <f t="shared" si="1"/>
        <v>0</v>
      </c>
      <c r="T23" s="55" t="e">
        <f t="shared" si="5"/>
        <v>#DIV/0!</v>
      </c>
      <c r="U23" s="139"/>
      <c r="V23" s="4">
        <f>Tabelle6[[#This Row],[TAG]]</f>
        <v>0</v>
      </c>
      <c r="X23" s="107" t="b">
        <f t="shared" si="2"/>
        <v>0</v>
      </c>
      <c r="Y23" s="107" t="b">
        <f t="shared" si="3"/>
        <v>0</v>
      </c>
      <c r="Z23" s="107">
        <f t="shared" si="4"/>
        <v>0</v>
      </c>
    </row>
    <row r="24" spans="1:26" x14ac:dyDescent="0.35">
      <c r="A24" t="str">
        <f t="shared" si="0"/>
        <v>00</v>
      </c>
      <c r="B24" s="45">
        <f>Tabelle6[[#This Row],[Testdatum
(mm.dd.jjjj)]]</f>
        <v>0</v>
      </c>
      <c r="C24" s="3">
        <f>Tabelle6[[#This Row],[Testort]]</f>
        <v>0</v>
      </c>
      <c r="D24" s="3">
        <f>Tabelle6[[#This Row],[Maßnahme
(zentral/dezentral)]]</f>
        <v>0</v>
      </c>
      <c r="E24" s="3">
        <f>Tabelle6[[#This Row],[Name]]</f>
        <v>0</v>
      </c>
      <c r="F24" s="3">
        <f>Tabelle6[[#This Row],[Vorname]]</f>
        <v>0</v>
      </c>
      <c r="G24" s="45">
        <f>Tabelle6[[#This Row],[Geburtsdatum
(tt.mm.yyyy)]]</f>
        <v>0</v>
      </c>
      <c r="H24" s="67">
        <f>Tabelle6[[#This Row],[Gewicht
(kg)]]</f>
        <v>0</v>
      </c>
      <c r="I24" s="77">
        <f>Tabelle6[[#This Row],[Größe 
(cm)]]</f>
        <v>0</v>
      </c>
      <c r="J24" s="139"/>
      <c r="K24" s="137"/>
      <c r="L24" s="153"/>
      <c r="M24" s="137"/>
      <c r="N24" s="153"/>
      <c r="O24" s="131"/>
      <c r="P24" s="162"/>
      <c r="Q24" s="131"/>
      <c r="R24" s="162"/>
      <c r="S24" s="63" t="b">
        <f t="shared" si="1"/>
        <v>0</v>
      </c>
      <c r="T24" s="55" t="e">
        <f t="shared" si="5"/>
        <v>#DIV/0!</v>
      </c>
      <c r="U24" s="139"/>
      <c r="V24" s="4">
        <f>Tabelle6[[#This Row],[TAG]]</f>
        <v>0</v>
      </c>
      <c r="X24" s="107" t="b">
        <f t="shared" si="2"/>
        <v>0</v>
      </c>
      <c r="Y24" s="107" t="b">
        <f t="shared" si="3"/>
        <v>0</v>
      </c>
      <c r="Z24" s="107">
        <f t="shared" si="4"/>
        <v>0</v>
      </c>
    </row>
    <row r="25" spans="1:26" x14ac:dyDescent="0.35">
      <c r="A25" t="str">
        <f t="shared" si="0"/>
        <v>00</v>
      </c>
      <c r="B25" s="45">
        <f>Tabelle6[[#This Row],[Testdatum
(mm.dd.jjjj)]]</f>
        <v>0</v>
      </c>
      <c r="C25" s="3">
        <f>Tabelle6[[#This Row],[Testort]]</f>
        <v>0</v>
      </c>
      <c r="D25" s="3">
        <f>Tabelle6[[#This Row],[Maßnahme
(zentral/dezentral)]]</f>
        <v>0</v>
      </c>
      <c r="E25" s="3">
        <f>Tabelle6[[#This Row],[Name]]</f>
        <v>0</v>
      </c>
      <c r="F25" s="3">
        <f>Tabelle6[[#This Row],[Vorname]]</f>
        <v>0</v>
      </c>
      <c r="G25" s="45">
        <f>Tabelle6[[#This Row],[Geburtsdatum
(tt.mm.yyyy)]]</f>
        <v>0</v>
      </c>
      <c r="H25" s="67">
        <f>Tabelle6[[#This Row],[Gewicht
(kg)]]</f>
        <v>0</v>
      </c>
      <c r="I25" s="77">
        <f>Tabelle6[[#This Row],[Größe 
(cm)]]</f>
        <v>0</v>
      </c>
      <c r="J25" s="139"/>
      <c r="K25" s="137"/>
      <c r="L25" s="153"/>
      <c r="M25" s="137"/>
      <c r="N25" s="153"/>
      <c r="O25" s="131"/>
      <c r="P25" s="162"/>
      <c r="Q25" s="131"/>
      <c r="R25" s="162"/>
      <c r="S25" s="63" t="b">
        <f t="shared" si="1"/>
        <v>0</v>
      </c>
      <c r="T25" s="55" t="e">
        <f t="shared" si="5"/>
        <v>#DIV/0!</v>
      </c>
      <c r="U25" s="139"/>
      <c r="V25" s="4">
        <f>Tabelle6[[#This Row],[TAG]]</f>
        <v>0</v>
      </c>
      <c r="X25" s="107" t="b">
        <f t="shared" si="2"/>
        <v>0</v>
      </c>
      <c r="Y25" s="107" t="b">
        <f t="shared" si="3"/>
        <v>0</v>
      </c>
      <c r="Z25" s="107">
        <f t="shared" si="4"/>
        <v>0</v>
      </c>
    </row>
    <row r="26" spans="1:26" x14ac:dyDescent="0.35">
      <c r="A26" t="str">
        <f t="shared" si="0"/>
        <v>00</v>
      </c>
      <c r="B26" s="45">
        <f>Tabelle6[[#This Row],[Testdatum
(mm.dd.jjjj)]]</f>
        <v>0</v>
      </c>
      <c r="C26" s="3">
        <f>Tabelle6[[#This Row],[Testort]]</f>
        <v>0</v>
      </c>
      <c r="D26" s="3">
        <f>Tabelle6[[#This Row],[Maßnahme
(zentral/dezentral)]]</f>
        <v>0</v>
      </c>
      <c r="E26" s="3">
        <f>Tabelle6[[#This Row],[Name]]</f>
        <v>0</v>
      </c>
      <c r="F26" s="3">
        <f>Tabelle6[[#This Row],[Vorname]]</f>
        <v>0</v>
      </c>
      <c r="G26" s="45">
        <f>Tabelle6[[#This Row],[Geburtsdatum
(tt.mm.yyyy)]]</f>
        <v>0</v>
      </c>
      <c r="H26" s="67">
        <f>Tabelle6[[#This Row],[Gewicht
(kg)]]</f>
        <v>0</v>
      </c>
      <c r="I26" s="77">
        <f>Tabelle6[[#This Row],[Größe 
(cm)]]</f>
        <v>0</v>
      </c>
      <c r="J26" s="139"/>
      <c r="K26" s="137"/>
      <c r="L26" s="153"/>
      <c r="M26" s="137"/>
      <c r="N26" s="153"/>
      <c r="O26" s="131"/>
      <c r="P26" s="162"/>
      <c r="Q26" s="131"/>
      <c r="R26" s="162"/>
      <c r="S26" s="63" t="b">
        <f t="shared" si="1"/>
        <v>0</v>
      </c>
      <c r="T26" s="55" t="e">
        <f t="shared" si="5"/>
        <v>#DIV/0!</v>
      </c>
      <c r="U26" s="139"/>
      <c r="V26" s="4">
        <f>Tabelle6[[#This Row],[TAG]]</f>
        <v>0</v>
      </c>
      <c r="X26" s="107" t="b">
        <f t="shared" si="2"/>
        <v>0</v>
      </c>
      <c r="Y26" s="107" t="b">
        <f t="shared" si="3"/>
        <v>0</v>
      </c>
      <c r="Z26" s="107">
        <f t="shared" si="4"/>
        <v>0</v>
      </c>
    </row>
    <row r="27" spans="1:26" x14ac:dyDescent="0.35">
      <c r="A27" t="str">
        <f t="shared" si="0"/>
        <v>00</v>
      </c>
      <c r="B27" s="45">
        <f>Tabelle6[[#This Row],[Testdatum
(mm.dd.jjjj)]]</f>
        <v>0</v>
      </c>
      <c r="C27" s="3">
        <f>Tabelle6[[#This Row],[Testort]]</f>
        <v>0</v>
      </c>
      <c r="D27" s="3">
        <f>Tabelle6[[#This Row],[Maßnahme
(zentral/dezentral)]]</f>
        <v>0</v>
      </c>
      <c r="E27" s="3">
        <f>Tabelle6[[#This Row],[Name]]</f>
        <v>0</v>
      </c>
      <c r="F27" s="3">
        <f>Tabelle6[[#This Row],[Vorname]]</f>
        <v>0</v>
      </c>
      <c r="G27" s="45">
        <f>Tabelle6[[#This Row],[Geburtsdatum
(tt.mm.yyyy)]]</f>
        <v>0</v>
      </c>
      <c r="H27" s="67">
        <f>Tabelle6[[#This Row],[Gewicht
(kg)]]</f>
        <v>0</v>
      </c>
      <c r="I27" s="77">
        <f>Tabelle6[[#This Row],[Größe 
(cm)]]</f>
        <v>0</v>
      </c>
      <c r="J27" s="139"/>
      <c r="K27" s="137"/>
      <c r="L27" s="153"/>
      <c r="M27" s="137"/>
      <c r="N27" s="153"/>
      <c r="O27" s="131"/>
      <c r="P27" s="162"/>
      <c r="Q27" s="131"/>
      <c r="R27" s="162"/>
      <c r="S27" s="63" t="b">
        <f t="shared" si="1"/>
        <v>0</v>
      </c>
      <c r="T27" s="55" t="e">
        <f t="shared" si="5"/>
        <v>#DIV/0!</v>
      </c>
      <c r="U27" s="139"/>
      <c r="V27" s="4">
        <f>Tabelle6[[#This Row],[TAG]]</f>
        <v>0</v>
      </c>
      <c r="X27" s="107" t="b">
        <f t="shared" si="2"/>
        <v>0</v>
      </c>
      <c r="Y27" s="107" t="b">
        <f t="shared" si="3"/>
        <v>0</v>
      </c>
      <c r="Z27" s="107">
        <f t="shared" si="4"/>
        <v>0</v>
      </c>
    </row>
    <row r="28" spans="1:26" x14ac:dyDescent="0.35">
      <c r="A28" t="str">
        <f t="shared" si="0"/>
        <v>00</v>
      </c>
      <c r="B28" s="45">
        <f>Tabelle6[[#This Row],[Testdatum
(mm.dd.jjjj)]]</f>
        <v>0</v>
      </c>
      <c r="C28" s="3">
        <f>Tabelle6[[#This Row],[Testort]]</f>
        <v>0</v>
      </c>
      <c r="D28" s="3">
        <f>Tabelle6[[#This Row],[Maßnahme
(zentral/dezentral)]]</f>
        <v>0</v>
      </c>
      <c r="E28" s="3">
        <f>Tabelle6[[#This Row],[Name]]</f>
        <v>0</v>
      </c>
      <c r="F28" s="3">
        <f>Tabelle6[[#This Row],[Vorname]]</f>
        <v>0</v>
      </c>
      <c r="G28" s="45">
        <f>Tabelle6[[#This Row],[Geburtsdatum
(tt.mm.yyyy)]]</f>
        <v>0</v>
      </c>
      <c r="H28" s="67">
        <f>Tabelle6[[#This Row],[Gewicht
(kg)]]</f>
        <v>0</v>
      </c>
      <c r="I28" s="77">
        <f>Tabelle6[[#This Row],[Größe 
(cm)]]</f>
        <v>0</v>
      </c>
      <c r="J28" s="139"/>
      <c r="K28" s="137"/>
      <c r="L28" s="153"/>
      <c r="M28" s="137"/>
      <c r="N28" s="153"/>
      <c r="O28" s="131"/>
      <c r="P28" s="162"/>
      <c r="Q28" s="131"/>
      <c r="R28" s="162"/>
      <c r="S28" s="63" t="b">
        <f t="shared" si="1"/>
        <v>0</v>
      </c>
      <c r="T28" s="55" t="e">
        <f t="shared" si="5"/>
        <v>#DIV/0!</v>
      </c>
      <c r="U28" s="139"/>
      <c r="V28" s="4">
        <f>Tabelle6[[#This Row],[TAG]]</f>
        <v>0</v>
      </c>
      <c r="X28" s="107" t="b">
        <f t="shared" si="2"/>
        <v>0</v>
      </c>
      <c r="Y28" s="107" t="b">
        <f t="shared" si="3"/>
        <v>0</v>
      </c>
      <c r="Z28" s="107">
        <f t="shared" si="4"/>
        <v>0</v>
      </c>
    </row>
    <row r="29" spans="1:26" x14ac:dyDescent="0.35">
      <c r="A29" t="str">
        <f t="shared" si="0"/>
        <v>00</v>
      </c>
      <c r="B29" s="45">
        <f>Tabelle6[[#This Row],[Testdatum
(mm.dd.jjjj)]]</f>
        <v>0</v>
      </c>
      <c r="C29" s="3">
        <f>Tabelle6[[#This Row],[Testort]]</f>
        <v>0</v>
      </c>
      <c r="D29" s="3">
        <f>Tabelle6[[#This Row],[Maßnahme
(zentral/dezentral)]]</f>
        <v>0</v>
      </c>
      <c r="E29" s="3">
        <f>Tabelle6[[#This Row],[Name]]</f>
        <v>0</v>
      </c>
      <c r="F29" s="3">
        <f>Tabelle6[[#This Row],[Vorname]]</f>
        <v>0</v>
      </c>
      <c r="G29" s="45">
        <f>Tabelle6[[#This Row],[Geburtsdatum
(tt.mm.yyyy)]]</f>
        <v>0</v>
      </c>
      <c r="H29" s="67">
        <f>Tabelle6[[#This Row],[Gewicht
(kg)]]</f>
        <v>0</v>
      </c>
      <c r="I29" s="77">
        <f>Tabelle6[[#This Row],[Größe 
(cm)]]</f>
        <v>0</v>
      </c>
      <c r="J29" s="139"/>
      <c r="K29" s="137"/>
      <c r="L29" s="153"/>
      <c r="M29" s="137"/>
      <c r="N29" s="153"/>
      <c r="O29" s="131"/>
      <c r="P29" s="162"/>
      <c r="Q29" s="131"/>
      <c r="R29" s="162"/>
      <c r="S29" s="63" t="b">
        <f t="shared" si="1"/>
        <v>0</v>
      </c>
      <c r="T29" s="55" t="e">
        <f t="shared" si="5"/>
        <v>#DIV/0!</v>
      </c>
      <c r="U29" s="139"/>
      <c r="V29" s="4">
        <f>Tabelle6[[#This Row],[TAG]]</f>
        <v>0</v>
      </c>
      <c r="X29" s="107" t="b">
        <f t="shared" si="2"/>
        <v>0</v>
      </c>
      <c r="Y29" s="107" t="b">
        <f t="shared" si="3"/>
        <v>0</v>
      </c>
      <c r="Z29" s="107">
        <f t="shared" si="4"/>
        <v>0</v>
      </c>
    </row>
    <row r="30" spans="1:26" x14ac:dyDescent="0.35">
      <c r="A30" t="str">
        <f t="shared" si="0"/>
        <v>00</v>
      </c>
      <c r="B30" s="45">
        <f>Tabelle6[[#This Row],[Testdatum
(mm.dd.jjjj)]]</f>
        <v>0</v>
      </c>
      <c r="C30" s="3">
        <f>Tabelle6[[#This Row],[Testort]]</f>
        <v>0</v>
      </c>
      <c r="D30" s="3">
        <f>Tabelle6[[#This Row],[Maßnahme
(zentral/dezentral)]]</f>
        <v>0</v>
      </c>
      <c r="E30" s="3">
        <f>Tabelle6[[#This Row],[Name]]</f>
        <v>0</v>
      </c>
      <c r="F30" s="3">
        <f>Tabelle6[[#This Row],[Vorname]]</f>
        <v>0</v>
      </c>
      <c r="G30" s="45">
        <f>Tabelle6[[#This Row],[Geburtsdatum
(tt.mm.yyyy)]]</f>
        <v>0</v>
      </c>
      <c r="H30" s="67">
        <f>Tabelle6[[#This Row],[Gewicht
(kg)]]</f>
        <v>0</v>
      </c>
      <c r="I30" s="77">
        <f>Tabelle6[[#This Row],[Größe 
(cm)]]</f>
        <v>0</v>
      </c>
      <c r="J30" s="139"/>
      <c r="K30" s="137"/>
      <c r="L30" s="153"/>
      <c r="M30" s="137"/>
      <c r="N30" s="153"/>
      <c r="O30" s="131"/>
      <c r="P30" s="162"/>
      <c r="Q30" s="131"/>
      <c r="R30" s="162"/>
      <c r="S30" s="63" t="b">
        <f t="shared" si="1"/>
        <v>0</v>
      </c>
      <c r="T30" s="55" t="e">
        <f t="shared" si="5"/>
        <v>#DIV/0!</v>
      </c>
      <c r="U30" s="139"/>
      <c r="V30" s="4">
        <f>Tabelle6[[#This Row],[TAG]]</f>
        <v>0</v>
      </c>
      <c r="X30" s="107" t="b">
        <f t="shared" si="2"/>
        <v>0</v>
      </c>
      <c r="Y30" s="107" t="b">
        <f t="shared" si="3"/>
        <v>0</v>
      </c>
      <c r="Z30" s="107">
        <f t="shared" si="4"/>
        <v>0</v>
      </c>
    </row>
    <row r="31" spans="1:26" x14ac:dyDescent="0.35">
      <c r="A31" t="str">
        <f t="shared" si="0"/>
        <v>00</v>
      </c>
      <c r="B31" s="45">
        <f>Tabelle6[[#This Row],[Testdatum
(mm.dd.jjjj)]]</f>
        <v>0</v>
      </c>
      <c r="C31" s="3">
        <f>Tabelle6[[#This Row],[Testort]]</f>
        <v>0</v>
      </c>
      <c r="D31" s="3">
        <f>Tabelle6[[#This Row],[Maßnahme
(zentral/dezentral)]]</f>
        <v>0</v>
      </c>
      <c r="E31" s="3">
        <f>Tabelle6[[#This Row],[Name]]</f>
        <v>0</v>
      </c>
      <c r="F31" s="3">
        <f>Tabelle6[[#This Row],[Vorname]]</f>
        <v>0</v>
      </c>
      <c r="G31" s="45">
        <f>Tabelle6[[#This Row],[Geburtsdatum
(tt.mm.yyyy)]]</f>
        <v>0</v>
      </c>
      <c r="H31" s="67">
        <f>Tabelle6[[#This Row],[Gewicht
(kg)]]</f>
        <v>0</v>
      </c>
      <c r="I31" s="77">
        <f>Tabelle6[[#This Row],[Größe 
(cm)]]</f>
        <v>0</v>
      </c>
      <c r="J31" s="139"/>
      <c r="K31" s="137"/>
      <c r="L31" s="153"/>
      <c r="M31" s="137"/>
      <c r="N31" s="153"/>
      <c r="O31" s="131"/>
      <c r="P31" s="162"/>
      <c r="Q31" s="131"/>
      <c r="R31" s="162"/>
      <c r="S31" s="63" t="b">
        <f t="shared" si="1"/>
        <v>0</v>
      </c>
      <c r="T31" s="55" t="e">
        <f t="shared" si="5"/>
        <v>#DIV/0!</v>
      </c>
      <c r="U31" s="139"/>
      <c r="V31" s="4">
        <f>Tabelle6[[#This Row],[TAG]]</f>
        <v>0</v>
      </c>
      <c r="X31" s="107" t="b">
        <f t="shared" si="2"/>
        <v>0</v>
      </c>
      <c r="Y31" s="107" t="b">
        <f t="shared" si="3"/>
        <v>0</v>
      </c>
      <c r="Z31" s="107">
        <f t="shared" si="4"/>
        <v>0</v>
      </c>
    </row>
    <row r="32" spans="1:26" x14ac:dyDescent="0.35">
      <c r="A32" t="str">
        <f t="shared" si="0"/>
        <v>00</v>
      </c>
      <c r="B32" s="45">
        <f>Tabelle6[[#This Row],[Testdatum
(mm.dd.jjjj)]]</f>
        <v>0</v>
      </c>
      <c r="C32" s="3">
        <f>Tabelle6[[#This Row],[Testort]]</f>
        <v>0</v>
      </c>
      <c r="D32" s="3">
        <f>Tabelle6[[#This Row],[Maßnahme
(zentral/dezentral)]]</f>
        <v>0</v>
      </c>
      <c r="E32" s="3">
        <f>Tabelle6[[#This Row],[Name]]</f>
        <v>0</v>
      </c>
      <c r="F32" s="3">
        <f>Tabelle6[[#This Row],[Vorname]]</f>
        <v>0</v>
      </c>
      <c r="G32" s="45">
        <f>Tabelle6[[#This Row],[Geburtsdatum
(tt.mm.yyyy)]]</f>
        <v>0</v>
      </c>
      <c r="H32" s="67">
        <f>Tabelle6[[#This Row],[Gewicht
(kg)]]</f>
        <v>0</v>
      </c>
      <c r="I32" s="77">
        <f>Tabelle6[[#This Row],[Größe 
(cm)]]</f>
        <v>0</v>
      </c>
      <c r="J32" s="139"/>
      <c r="K32" s="137"/>
      <c r="L32" s="153"/>
      <c r="M32" s="137"/>
      <c r="N32" s="153"/>
      <c r="O32" s="131"/>
      <c r="P32" s="162"/>
      <c r="Q32" s="131"/>
      <c r="R32" s="162"/>
      <c r="S32" s="63" t="b">
        <f t="shared" si="1"/>
        <v>0</v>
      </c>
      <c r="T32" s="55" t="e">
        <f t="shared" si="5"/>
        <v>#DIV/0!</v>
      </c>
      <c r="U32" s="139"/>
      <c r="V32" s="4">
        <f>Tabelle6[[#This Row],[TAG]]</f>
        <v>0</v>
      </c>
      <c r="X32" s="107" t="b">
        <f t="shared" si="2"/>
        <v>0</v>
      </c>
      <c r="Y32" s="107" t="b">
        <f t="shared" si="3"/>
        <v>0</v>
      </c>
      <c r="Z32" s="107">
        <f t="shared" si="4"/>
        <v>0</v>
      </c>
    </row>
    <row r="33" spans="1:26" x14ac:dyDescent="0.35">
      <c r="A33" t="str">
        <f t="shared" si="0"/>
        <v>00</v>
      </c>
      <c r="B33" s="45">
        <f>Tabelle6[[#This Row],[Testdatum
(mm.dd.jjjj)]]</f>
        <v>0</v>
      </c>
      <c r="C33" s="3">
        <f>Tabelle6[[#This Row],[Testort]]</f>
        <v>0</v>
      </c>
      <c r="D33" s="3">
        <f>Tabelle6[[#This Row],[Maßnahme
(zentral/dezentral)]]</f>
        <v>0</v>
      </c>
      <c r="E33" s="3">
        <f>Tabelle6[[#This Row],[Name]]</f>
        <v>0</v>
      </c>
      <c r="F33" s="3">
        <f>Tabelle6[[#This Row],[Vorname]]</f>
        <v>0</v>
      </c>
      <c r="G33" s="45">
        <f>Tabelle6[[#This Row],[Geburtsdatum
(tt.mm.yyyy)]]</f>
        <v>0</v>
      </c>
      <c r="H33" s="67">
        <f>Tabelle6[[#This Row],[Gewicht
(kg)]]</f>
        <v>0</v>
      </c>
      <c r="I33" s="77">
        <f>Tabelle6[[#This Row],[Größe 
(cm)]]</f>
        <v>0</v>
      </c>
      <c r="J33" s="139"/>
      <c r="K33" s="137"/>
      <c r="L33" s="153"/>
      <c r="M33" s="137"/>
      <c r="N33" s="153"/>
      <c r="O33" s="131"/>
      <c r="P33" s="162"/>
      <c r="Q33" s="131"/>
      <c r="R33" s="162"/>
      <c r="S33" s="63" t="b">
        <f t="shared" si="1"/>
        <v>0</v>
      </c>
      <c r="T33" s="55" t="e">
        <f t="shared" si="5"/>
        <v>#DIV/0!</v>
      </c>
      <c r="U33" s="139"/>
      <c r="V33" s="4">
        <f>Tabelle6[[#This Row],[TAG]]</f>
        <v>0</v>
      </c>
      <c r="X33" s="107" t="b">
        <f t="shared" si="2"/>
        <v>0</v>
      </c>
      <c r="Y33" s="107" t="b">
        <f t="shared" si="3"/>
        <v>0</v>
      </c>
      <c r="Z33" s="107">
        <f t="shared" si="4"/>
        <v>0</v>
      </c>
    </row>
    <row r="34" spans="1:26" x14ac:dyDescent="0.35">
      <c r="A34" t="str">
        <f t="shared" si="0"/>
        <v>00</v>
      </c>
      <c r="B34" s="45">
        <f>Tabelle6[[#This Row],[Testdatum
(mm.dd.jjjj)]]</f>
        <v>0</v>
      </c>
      <c r="C34" s="3">
        <f>Tabelle6[[#This Row],[Testort]]</f>
        <v>0</v>
      </c>
      <c r="D34" s="3">
        <f>Tabelle6[[#This Row],[Maßnahme
(zentral/dezentral)]]</f>
        <v>0</v>
      </c>
      <c r="E34" s="3">
        <f>Tabelle6[[#This Row],[Name]]</f>
        <v>0</v>
      </c>
      <c r="F34" s="3">
        <f>Tabelle6[[#This Row],[Vorname]]</f>
        <v>0</v>
      </c>
      <c r="G34" s="45">
        <f>Tabelle6[[#This Row],[Geburtsdatum
(tt.mm.yyyy)]]</f>
        <v>0</v>
      </c>
      <c r="H34" s="67">
        <f>Tabelle6[[#This Row],[Gewicht
(kg)]]</f>
        <v>0</v>
      </c>
      <c r="I34" s="77">
        <f>Tabelle6[[#This Row],[Größe 
(cm)]]</f>
        <v>0</v>
      </c>
      <c r="J34" s="139"/>
      <c r="K34" s="137"/>
      <c r="L34" s="153"/>
      <c r="M34" s="137"/>
      <c r="N34" s="153"/>
      <c r="O34" s="131"/>
      <c r="P34" s="162"/>
      <c r="Q34" s="131"/>
      <c r="R34" s="162"/>
      <c r="S34" s="63" t="b">
        <f t="shared" si="1"/>
        <v>0</v>
      </c>
      <c r="T34" s="55" t="e">
        <f t="shared" si="5"/>
        <v>#DIV/0!</v>
      </c>
      <c r="U34" s="139"/>
      <c r="V34" s="4">
        <f>Tabelle6[[#This Row],[TAG]]</f>
        <v>0</v>
      </c>
      <c r="X34" s="107" t="b">
        <f t="shared" si="2"/>
        <v>0</v>
      </c>
      <c r="Y34" s="107" t="b">
        <f t="shared" si="3"/>
        <v>0</v>
      </c>
      <c r="Z34" s="107">
        <f t="shared" si="4"/>
        <v>0</v>
      </c>
    </row>
    <row r="35" spans="1:26" x14ac:dyDescent="0.35">
      <c r="A35" t="str">
        <f t="shared" si="0"/>
        <v>00</v>
      </c>
      <c r="B35" s="45">
        <f>Tabelle6[[#This Row],[Testdatum
(mm.dd.jjjj)]]</f>
        <v>0</v>
      </c>
      <c r="C35" s="3">
        <f>Tabelle6[[#This Row],[Testort]]</f>
        <v>0</v>
      </c>
      <c r="D35" s="3">
        <f>Tabelle6[[#This Row],[Maßnahme
(zentral/dezentral)]]</f>
        <v>0</v>
      </c>
      <c r="E35" s="3">
        <f>Tabelle6[[#This Row],[Name]]</f>
        <v>0</v>
      </c>
      <c r="F35" s="3">
        <f>Tabelle6[[#This Row],[Vorname]]</f>
        <v>0</v>
      </c>
      <c r="G35" s="45">
        <f>Tabelle6[[#This Row],[Geburtsdatum
(tt.mm.yyyy)]]</f>
        <v>0</v>
      </c>
      <c r="H35" s="67">
        <f>Tabelle6[[#This Row],[Gewicht
(kg)]]</f>
        <v>0</v>
      </c>
      <c r="I35" s="77">
        <f>Tabelle6[[#This Row],[Größe 
(cm)]]</f>
        <v>0</v>
      </c>
      <c r="J35" s="139"/>
      <c r="K35" s="137"/>
      <c r="L35" s="153"/>
      <c r="M35" s="137"/>
      <c r="N35" s="153"/>
      <c r="O35" s="131"/>
      <c r="P35" s="162"/>
      <c r="Q35" s="131"/>
      <c r="R35" s="162"/>
      <c r="S35" s="63" t="b">
        <f t="shared" si="1"/>
        <v>0</v>
      </c>
      <c r="T35" s="55" t="e">
        <f t="shared" si="5"/>
        <v>#DIV/0!</v>
      </c>
      <c r="U35" s="139"/>
      <c r="V35" s="4">
        <f>Tabelle6[[#This Row],[TAG]]</f>
        <v>0</v>
      </c>
      <c r="X35" s="107" t="b">
        <f t="shared" si="2"/>
        <v>0</v>
      </c>
      <c r="Y35" s="107" t="b">
        <f t="shared" si="3"/>
        <v>0</v>
      </c>
      <c r="Z35" s="107">
        <f t="shared" si="4"/>
        <v>0</v>
      </c>
    </row>
    <row r="36" spans="1:26" x14ac:dyDescent="0.35">
      <c r="A36" t="str">
        <f t="shared" si="0"/>
        <v>00</v>
      </c>
      <c r="B36" s="45">
        <f>Tabelle6[[#This Row],[Testdatum
(mm.dd.jjjj)]]</f>
        <v>0</v>
      </c>
      <c r="C36" s="3">
        <f>Tabelle6[[#This Row],[Testort]]</f>
        <v>0</v>
      </c>
      <c r="D36" s="3">
        <f>Tabelle6[[#This Row],[Maßnahme
(zentral/dezentral)]]</f>
        <v>0</v>
      </c>
      <c r="E36" s="3">
        <f>Tabelle6[[#This Row],[Name]]</f>
        <v>0</v>
      </c>
      <c r="F36" s="3">
        <f>Tabelle6[[#This Row],[Vorname]]</f>
        <v>0</v>
      </c>
      <c r="G36" s="45">
        <f>Tabelle6[[#This Row],[Geburtsdatum
(tt.mm.yyyy)]]</f>
        <v>0</v>
      </c>
      <c r="H36" s="67">
        <f>Tabelle6[[#This Row],[Gewicht
(kg)]]</f>
        <v>0</v>
      </c>
      <c r="I36" s="77">
        <f>Tabelle6[[#This Row],[Größe 
(cm)]]</f>
        <v>0</v>
      </c>
      <c r="J36" s="139"/>
      <c r="K36" s="137"/>
      <c r="L36" s="153"/>
      <c r="M36" s="137"/>
      <c r="N36" s="153"/>
      <c r="O36" s="131"/>
      <c r="P36" s="162"/>
      <c r="Q36" s="131"/>
      <c r="R36" s="162"/>
      <c r="S36" s="63" t="b">
        <f t="shared" si="1"/>
        <v>0</v>
      </c>
      <c r="T36" s="68" t="e">
        <f t="shared" si="5"/>
        <v>#DIV/0!</v>
      </c>
      <c r="U36" s="139"/>
      <c r="V36" s="4">
        <f>Tabelle6[[#This Row],[TAG]]</f>
        <v>0</v>
      </c>
      <c r="X36" s="107" t="b">
        <f t="shared" si="2"/>
        <v>0</v>
      </c>
      <c r="Y36" s="107" t="b">
        <f t="shared" si="3"/>
        <v>0</v>
      </c>
      <c r="Z36" s="107">
        <f t="shared" si="4"/>
        <v>0</v>
      </c>
    </row>
    <row r="37" spans="1:26" x14ac:dyDescent="0.35">
      <c r="A37" t="str">
        <f t="shared" si="0"/>
        <v>00</v>
      </c>
      <c r="B37" s="45">
        <f>Tabelle6[[#This Row],[Testdatum
(mm.dd.jjjj)]]</f>
        <v>0</v>
      </c>
      <c r="C37" s="3">
        <f>Tabelle6[[#This Row],[Testort]]</f>
        <v>0</v>
      </c>
      <c r="D37" s="3">
        <f>Tabelle6[[#This Row],[Maßnahme
(zentral/dezentral)]]</f>
        <v>0</v>
      </c>
      <c r="E37" s="3">
        <f>Tabelle6[[#This Row],[Name]]</f>
        <v>0</v>
      </c>
      <c r="F37" s="3">
        <f>Tabelle6[[#This Row],[Vorname]]</f>
        <v>0</v>
      </c>
      <c r="G37" s="45">
        <f>Tabelle6[[#This Row],[Geburtsdatum
(tt.mm.yyyy)]]</f>
        <v>0</v>
      </c>
      <c r="H37" s="67">
        <f>Tabelle6[[#This Row],[Gewicht
(kg)]]</f>
        <v>0</v>
      </c>
      <c r="I37" s="77">
        <f>Tabelle6[[#This Row],[Größe 
(cm)]]</f>
        <v>0</v>
      </c>
      <c r="J37" s="139"/>
      <c r="K37" s="137"/>
      <c r="L37" s="153"/>
      <c r="M37" s="137"/>
      <c r="N37" s="153"/>
      <c r="O37" s="131"/>
      <c r="P37" s="162"/>
      <c r="Q37" s="131"/>
      <c r="R37" s="162"/>
      <c r="S37" s="63" t="b">
        <f t="shared" si="1"/>
        <v>0</v>
      </c>
      <c r="T37" s="68" t="e">
        <f t="shared" si="5"/>
        <v>#DIV/0!</v>
      </c>
      <c r="U37" s="139"/>
      <c r="V37" s="4">
        <f>Tabelle6[[#This Row],[TAG]]</f>
        <v>0</v>
      </c>
      <c r="X37" s="107" t="b">
        <f t="shared" si="2"/>
        <v>0</v>
      </c>
      <c r="Y37" s="107" t="b">
        <f t="shared" si="3"/>
        <v>0</v>
      </c>
      <c r="Z37" s="107">
        <f>MAX(X37:Y37)</f>
        <v>0</v>
      </c>
    </row>
  </sheetData>
  <sheetProtection algorithmName="SHA-512" hashValue="SexY/waUwIJk/5fKmiRLGDVXR6LwgtmUSDaxTSqbXVUj3aIvgYpEkcpYQDY4d7bpHDMMHhQMgP47HXgMPM6IoQ==" saltValue="mrM87iXm1+EleM41Rm2u5g==" spinCount="100000" sheet="1" objects="1" scenarios="1"/>
  <mergeCells count="5">
    <mergeCell ref="K1:L1"/>
    <mergeCell ref="M1:N1"/>
    <mergeCell ref="O1:P1"/>
    <mergeCell ref="Q1:R1"/>
    <mergeCell ref="S1:T1"/>
  </mergeCells>
  <dataValidations count="3">
    <dataValidation type="decimal" allowBlank="1" showInputMessage="1" showErrorMessage="1" error="Angabe entspricht nicht der Formatvorgabe" sqref="H3" xr:uid="{00000000-0002-0000-0400-000000000000}">
      <formula1>1</formula1>
      <formula2>150</formula2>
    </dataValidation>
    <dataValidation type="decimal" allowBlank="1" showInputMessage="1" showErrorMessage="1" error="Angabe entspricht nicht der Formatvorgabe" sqref="I3" xr:uid="{00000000-0002-0000-0400-000001000000}">
      <formula1>100</formula1>
      <formula2>250</formula2>
    </dataValidation>
    <dataValidation type="whole" allowBlank="1" showInputMessage="1" showErrorMessage="1" sqref="R3:R37 P3:P37" xr:uid="{00000000-0002-0000-0400-000002000000}">
      <formula1>0</formula1>
      <formula2>5</formula2>
    </dataValidation>
  </dataValidations>
  <pageMargins left="0.7" right="0.7" top="0.78740157499999996" bottom="0.78740157499999996" header="0.3" footer="0.3"/>
  <pageSetup paperSize="9" orientation="portrait" r:id="rId1"/>
  <ignoredErrors>
    <ignoredError sqref="S3" calculatedColumn="1"/>
    <ignoredError sqref="T4 V4:V5" unlockedFormula="1"/>
  </ignoredErrors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B37"/>
  <sheetViews>
    <sheetView topLeftCell="B1" zoomScaleNormal="100" workbookViewId="0">
      <selection activeCell="J4" sqref="J4"/>
    </sheetView>
  </sheetViews>
  <sheetFormatPr baseColWidth="10" defaultRowHeight="14.5" x14ac:dyDescent="0.35"/>
  <cols>
    <col min="1" max="1" width="0" hidden="1" customWidth="1"/>
    <col min="2" max="2" width="11.453125" style="45"/>
    <col min="4" max="4" width="16" customWidth="1"/>
    <col min="5" max="5" width="11.81640625" customWidth="1"/>
    <col min="6" max="6" width="11.54296875" customWidth="1"/>
    <col min="7" max="7" width="13.81640625" style="43" customWidth="1"/>
    <col min="8" max="8" width="11.453125" style="47"/>
    <col min="9" max="9" width="11.453125" style="60"/>
    <col min="10" max="10" width="11.453125" style="47"/>
    <col min="11" max="11" width="11.453125" style="60"/>
    <col min="12" max="12" width="11.453125" style="47"/>
    <col min="13" max="13" width="11.453125" style="60"/>
    <col min="14" max="14" width="11.453125" style="68"/>
    <col min="15" max="15" width="12" style="97" customWidth="1"/>
    <col min="16" max="16" width="11.453125" style="68"/>
    <col min="17" max="17" width="13" style="97" customWidth="1"/>
    <col min="18" max="18" width="11.453125" style="47"/>
    <col min="19" max="19" width="11.7265625" style="47" customWidth="1"/>
    <col min="20" max="20" width="34.453125" customWidth="1"/>
    <col min="22" max="22" width="34.81640625" customWidth="1"/>
    <col min="23" max="24" width="11.453125" style="111" customWidth="1"/>
    <col min="25" max="25" width="11.453125" style="111"/>
  </cols>
  <sheetData>
    <row r="1" spans="1:28" ht="15" customHeight="1" x14ac:dyDescent="0.35">
      <c r="B1" s="44"/>
      <c r="C1" s="11"/>
      <c r="D1" s="11"/>
      <c r="E1" s="11"/>
      <c r="F1" s="11"/>
      <c r="G1" s="42"/>
      <c r="H1" s="73"/>
      <c r="I1" s="61"/>
      <c r="J1" s="187" t="s">
        <v>7</v>
      </c>
      <c r="K1" s="189"/>
      <c r="L1" s="187" t="s">
        <v>8</v>
      </c>
      <c r="M1" s="188"/>
      <c r="N1" s="187" t="s">
        <v>9</v>
      </c>
      <c r="O1" s="189"/>
      <c r="P1" s="187" t="s">
        <v>10</v>
      </c>
      <c r="Q1" s="188"/>
      <c r="R1" s="184" t="s">
        <v>11</v>
      </c>
      <c r="S1" s="186"/>
      <c r="T1" s="70"/>
      <c r="U1" s="11"/>
      <c r="W1" s="107"/>
      <c r="X1" s="107"/>
      <c r="Y1" s="108"/>
    </row>
    <row r="2" spans="1:28" s="34" customFormat="1" ht="33" customHeight="1" x14ac:dyDescent="0.35">
      <c r="B2" s="17" t="s">
        <v>46</v>
      </c>
      <c r="C2" s="18" t="s">
        <v>47</v>
      </c>
      <c r="D2" s="19" t="s">
        <v>48</v>
      </c>
      <c r="E2" s="22" t="s">
        <v>0</v>
      </c>
      <c r="F2" s="22" t="s">
        <v>1</v>
      </c>
      <c r="G2" s="65" t="s">
        <v>81</v>
      </c>
      <c r="H2" s="98" t="s">
        <v>82</v>
      </c>
      <c r="I2" s="99" t="s">
        <v>83</v>
      </c>
      <c r="J2" s="145" t="s">
        <v>110</v>
      </c>
      <c r="K2" s="146" t="s">
        <v>109</v>
      </c>
      <c r="L2" s="145" t="s">
        <v>111</v>
      </c>
      <c r="M2" s="146" t="s">
        <v>104</v>
      </c>
      <c r="N2" s="145" t="s">
        <v>112</v>
      </c>
      <c r="O2" s="148" t="s">
        <v>113</v>
      </c>
      <c r="P2" s="145" t="s">
        <v>114</v>
      </c>
      <c r="Q2" s="146" t="s">
        <v>108</v>
      </c>
      <c r="R2" s="98" t="s">
        <v>84</v>
      </c>
      <c r="S2" s="100" t="s">
        <v>85</v>
      </c>
      <c r="T2" s="143" t="s">
        <v>28</v>
      </c>
      <c r="U2" s="10" t="s">
        <v>27</v>
      </c>
      <c r="W2" s="109" t="s">
        <v>89</v>
      </c>
      <c r="X2" s="109" t="s">
        <v>90</v>
      </c>
      <c r="Y2" s="109" t="s">
        <v>92</v>
      </c>
    </row>
    <row r="3" spans="1:28" x14ac:dyDescent="0.35">
      <c r="A3" t="str">
        <f>CONCATENATE(E3,G3)</f>
        <v>Mustermann32143</v>
      </c>
      <c r="B3" s="20">
        <f>Tabelle6[[#This Row],[Testdatum
(mm.dd.jjjj)]]</f>
        <v>44904</v>
      </c>
      <c r="C3" s="21" t="str">
        <f>Tabelle6[[#This Row],[Testort]]</f>
        <v>Berlin</v>
      </c>
      <c r="D3" s="21" t="str">
        <f>Tabelle6[[#This Row],[Maßnahme
(zentral/dezentral)]]</f>
        <v>dezentral</v>
      </c>
      <c r="E3" s="28" t="s">
        <v>40</v>
      </c>
      <c r="F3" s="14" t="s">
        <v>41</v>
      </c>
      <c r="G3" s="15">
        <v>32143</v>
      </c>
      <c r="H3" s="31">
        <v>85</v>
      </c>
      <c r="I3" s="16">
        <v>188</v>
      </c>
      <c r="J3" s="36">
        <v>65</v>
      </c>
      <c r="K3" s="59">
        <v>3</v>
      </c>
      <c r="L3" s="36">
        <v>70</v>
      </c>
      <c r="M3" s="59">
        <v>3</v>
      </c>
      <c r="N3" s="36">
        <v>80</v>
      </c>
      <c r="O3" s="106">
        <v>5</v>
      </c>
      <c r="P3" s="36">
        <v>85</v>
      </c>
      <c r="Q3" s="59">
        <v>4</v>
      </c>
      <c r="R3" s="63">
        <f>IF(O3=5,Y3,W3)</f>
        <v>92.734999999999999</v>
      </c>
      <c r="S3" s="54">
        <f>R3/H3*100</f>
        <v>109.1</v>
      </c>
      <c r="T3" s="39"/>
      <c r="U3" s="68" t="s">
        <v>80</v>
      </c>
      <c r="W3" s="107">
        <f>IF(O3=1,N3,IF(O3=2,N3*1.0286,IF(O3=3,N3*1.0589,IF(O3=4,N3*1.091,IF(O3=5,N3*1.1351)))))</f>
        <v>90.807999999999993</v>
      </c>
      <c r="X3" s="107">
        <f>IF(Q3=1,P3,IF(Q3=2,P3*1.0286,IF(Q3=3,P3*1.0589,IF(Q3=4,P3*1.091,IF(Q3=5,P3*1.1351)))))</f>
        <v>92.734999999999999</v>
      </c>
      <c r="Y3" s="107">
        <f>MAX(W3:X3)</f>
        <v>92.734999999999999</v>
      </c>
      <c r="AA3" s="112"/>
      <c r="AB3" s="112"/>
    </row>
    <row r="4" spans="1:28" x14ac:dyDescent="0.35">
      <c r="A4" t="str">
        <f t="shared" ref="A4:A37" si="0">CONCATENATE(E4,G4)</f>
        <v>00</v>
      </c>
      <c r="B4" s="45">
        <f>Tabelle6[[#This Row],[Testdatum
(mm.dd.jjjj)]]</f>
        <v>0</v>
      </c>
      <c r="C4" s="3">
        <f>Tabelle6[[#This Row],[Testort]]</f>
        <v>0</v>
      </c>
      <c r="D4" s="3">
        <f>Tabelle6[[#This Row],[Maßnahme
(zentral/dezentral)]]</f>
        <v>0</v>
      </c>
      <c r="E4" s="3">
        <f>Tabelle6[[#This Row],[Name]]</f>
        <v>0</v>
      </c>
      <c r="F4" s="3">
        <f>Tabelle6[[#This Row],[Vorname]]</f>
        <v>0</v>
      </c>
      <c r="G4" s="45">
        <f>Tabelle6[[#This Row],[Geburtsdatum
(tt.mm.yyyy)]]</f>
        <v>0</v>
      </c>
      <c r="H4" s="78">
        <f>Tabelle6[[#This Row],[Gewicht
(kg)]]</f>
        <v>0</v>
      </c>
      <c r="I4" s="77">
        <f>Tabelle6[[#This Row],[Größe 
(cm)]]</f>
        <v>0</v>
      </c>
      <c r="J4" s="137"/>
      <c r="K4" s="153"/>
      <c r="L4" s="137"/>
      <c r="M4" s="153"/>
      <c r="N4" s="131"/>
      <c r="O4" s="162"/>
      <c r="P4" s="131"/>
      <c r="Q4" s="162"/>
      <c r="R4" s="63" t="b">
        <f t="shared" ref="R4:R37" si="1">IF(O4=5,Y4,W4)</f>
        <v>0</v>
      </c>
      <c r="S4" s="56" t="e">
        <f t="shared" ref="S4:S37" si="2">R4/H4*100</f>
        <v>#DIV/0!</v>
      </c>
      <c r="T4" s="139"/>
      <c r="U4" s="4">
        <f>Tabelle6[[#This Row],[TAG]]</f>
        <v>0</v>
      </c>
      <c r="W4" s="107" t="b">
        <f>IF(O4=1,N4,IF(O4=2,N4*1.0286,IF(O4=3,N4*1.0589,IF(O4=4,N4*1.091,IF(O4=5,N4*1.1351)))))</f>
        <v>0</v>
      </c>
      <c r="X4" s="107" t="b">
        <f>IF(Q4=1,P4,IF(Q4=2,P4*1.0286,IF(Q4=3,P4*1.0589,IF(Q4=4,P4*1.091,IF(Q4=5,P4*1.1351)))))</f>
        <v>0</v>
      </c>
      <c r="Y4" s="107">
        <f t="shared" ref="Y4:Y37" si="3">MAX(W4:X4)</f>
        <v>0</v>
      </c>
      <c r="AA4" s="112"/>
      <c r="AB4" s="112"/>
    </row>
    <row r="5" spans="1:28" x14ac:dyDescent="0.35">
      <c r="A5" t="str">
        <f t="shared" si="0"/>
        <v>00</v>
      </c>
      <c r="B5" s="45">
        <f>Tabelle6[[#This Row],[Testdatum
(mm.dd.jjjj)]]</f>
        <v>0</v>
      </c>
      <c r="C5" s="3">
        <f>Tabelle6[[#This Row],[Testort]]</f>
        <v>0</v>
      </c>
      <c r="D5" s="3">
        <f>Tabelle6[[#This Row],[Maßnahme
(zentral/dezentral)]]</f>
        <v>0</v>
      </c>
      <c r="E5" s="3">
        <f>Tabelle6[[#This Row],[Name]]</f>
        <v>0</v>
      </c>
      <c r="F5" s="3">
        <f>Tabelle6[[#This Row],[Vorname]]</f>
        <v>0</v>
      </c>
      <c r="G5" s="45">
        <f>Tabelle6[[#This Row],[Geburtsdatum
(tt.mm.yyyy)]]</f>
        <v>0</v>
      </c>
      <c r="H5" s="78">
        <f>Tabelle6[[#This Row],[Gewicht
(kg)]]</f>
        <v>0</v>
      </c>
      <c r="I5" s="77">
        <f>Tabelle6[[#This Row],[Größe 
(cm)]]</f>
        <v>0</v>
      </c>
      <c r="J5" s="137"/>
      <c r="K5" s="153"/>
      <c r="L5" s="137"/>
      <c r="M5" s="153"/>
      <c r="N5" s="131"/>
      <c r="O5" s="162"/>
      <c r="P5" s="131"/>
      <c r="Q5" s="162"/>
      <c r="R5" s="63" t="b">
        <f t="shared" si="1"/>
        <v>0</v>
      </c>
      <c r="S5" s="56" t="e">
        <f t="shared" si="2"/>
        <v>#DIV/0!</v>
      </c>
      <c r="T5" s="139"/>
      <c r="U5" s="4">
        <f>Tabelle6[[#This Row],[TAG]]</f>
        <v>0</v>
      </c>
      <c r="W5" s="107" t="b">
        <f t="shared" ref="W5:W37" si="4">IF(O5=1,N5,IF(O5=2,N5*1.0286,IF(O5=3,N5*1.0589,IF(O5=4,N5*1.091,IF(O5=5,N5*1.1351)))))</f>
        <v>0</v>
      </c>
      <c r="X5" s="107" t="b">
        <f t="shared" ref="X5:X37" si="5">IF(Q5=1,P5,IF(Q5=2,P5*1.0286,IF(Q5=3,P5*1.0589,IF(Q5=4,P5*1.091,IF(Q5=5,P5*1.1351)))))</f>
        <v>0</v>
      </c>
      <c r="Y5" s="107">
        <f t="shared" si="3"/>
        <v>0</v>
      </c>
      <c r="AA5" s="112"/>
      <c r="AB5" s="112"/>
    </row>
    <row r="6" spans="1:28" x14ac:dyDescent="0.35">
      <c r="A6" t="str">
        <f t="shared" si="0"/>
        <v>00</v>
      </c>
      <c r="B6" s="45">
        <f>Tabelle6[[#This Row],[Testdatum
(mm.dd.jjjj)]]</f>
        <v>0</v>
      </c>
      <c r="C6" s="3">
        <f>Tabelle6[[#This Row],[Testort]]</f>
        <v>0</v>
      </c>
      <c r="D6" s="3">
        <f>Tabelle6[[#This Row],[Maßnahme
(zentral/dezentral)]]</f>
        <v>0</v>
      </c>
      <c r="E6" s="3">
        <f>Tabelle6[[#This Row],[Name]]</f>
        <v>0</v>
      </c>
      <c r="F6" s="3">
        <f>Tabelle6[[#This Row],[Vorname]]</f>
        <v>0</v>
      </c>
      <c r="G6" s="45">
        <f>Tabelle6[[#This Row],[Geburtsdatum
(tt.mm.yyyy)]]</f>
        <v>0</v>
      </c>
      <c r="H6" s="78">
        <f>Tabelle6[[#This Row],[Gewicht
(kg)]]</f>
        <v>0</v>
      </c>
      <c r="I6" s="77">
        <f>Tabelle6[[#This Row],[Größe 
(cm)]]</f>
        <v>0</v>
      </c>
      <c r="J6" s="137"/>
      <c r="K6" s="153"/>
      <c r="L6" s="137"/>
      <c r="M6" s="153"/>
      <c r="N6" s="131"/>
      <c r="O6" s="162"/>
      <c r="P6" s="131"/>
      <c r="Q6" s="162"/>
      <c r="R6" s="63" t="b">
        <f t="shared" si="1"/>
        <v>0</v>
      </c>
      <c r="S6" s="56" t="e">
        <f t="shared" si="2"/>
        <v>#DIV/0!</v>
      </c>
      <c r="T6" s="139"/>
      <c r="U6" s="4">
        <f>Tabelle6[[#This Row],[TAG]]</f>
        <v>0</v>
      </c>
      <c r="W6" s="107" t="b">
        <f t="shared" si="4"/>
        <v>0</v>
      </c>
      <c r="X6" s="107" t="b">
        <f t="shared" si="5"/>
        <v>0</v>
      </c>
      <c r="Y6" s="107">
        <f t="shared" si="3"/>
        <v>0</v>
      </c>
      <c r="AA6" s="112"/>
      <c r="AB6" s="112"/>
    </row>
    <row r="7" spans="1:28" x14ac:dyDescent="0.35">
      <c r="A7" t="str">
        <f t="shared" si="0"/>
        <v>00</v>
      </c>
      <c r="B7" s="45">
        <f>Tabelle6[[#This Row],[Testdatum
(mm.dd.jjjj)]]</f>
        <v>0</v>
      </c>
      <c r="C7" s="3">
        <f>Tabelle6[[#This Row],[Testort]]</f>
        <v>0</v>
      </c>
      <c r="D7" s="3">
        <f>Tabelle6[[#This Row],[Maßnahme
(zentral/dezentral)]]</f>
        <v>0</v>
      </c>
      <c r="E7" s="3">
        <f>Tabelle6[[#This Row],[Name]]</f>
        <v>0</v>
      </c>
      <c r="F7" s="3">
        <f>Tabelle6[[#This Row],[Vorname]]</f>
        <v>0</v>
      </c>
      <c r="G7" s="45">
        <f>Tabelle6[[#This Row],[Geburtsdatum
(tt.mm.yyyy)]]</f>
        <v>0</v>
      </c>
      <c r="H7" s="78">
        <f>Tabelle6[[#This Row],[Gewicht
(kg)]]</f>
        <v>0</v>
      </c>
      <c r="I7" s="77">
        <f>Tabelle6[[#This Row],[Größe 
(cm)]]</f>
        <v>0</v>
      </c>
      <c r="J7" s="137"/>
      <c r="K7" s="153"/>
      <c r="L7" s="137"/>
      <c r="M7" s="153"/>
      <c r="N7" s="131"/>
      <c r="O7" s="162"/>
      <c r="P7" s="131"/>
      <c r="Q7" s="162"/>
      <c r="R7" s="63" t="b">
        <f t="shared" si="1"/>
        <v>0</v>
      </c>
      <c r="S7" s="56" t="e">
        <f t="shared" si="2"/>
        <v>#DIV/0!</v>
      </c>
      <c r="T7" s="139"/>
      <c r="U7" s="4">
        <f>Tabelle6[[#This Row],[TAG]]</f>
        <v>0</v>
      </c>
      <c r="W7" s="107" t="b">
        <f t="shared" si="4"/>
        <v>0</v>
      </c>
      <c r="X7" s="107" t="b">
        <f t="shared" si="5"/>
        <v>0</v>
      </c>
      <c r="Y7" s="107">
        <f t="shared" si="3"/>
        <v>0</v>
      </c>
    </row>
    <row r="8" spans="1:28" x14ac:dyDescent="0.35">
      <c r="A8" t="str">
        <f t="shared" si="0"/>
        <v>00</v>
      </c>
      <c r="B8" s="45">
        <f>Tabelle6[[#This Row],[Testdatum
(mm.dd.jjjj)]]</f>
        <v>0</v>
      </c>
      <c r="C8" s="3">
        <f>Tabelle6[[#This Row],[Testort]]</f>
        <v>0</v>
      </c>
      <c r="D8" s="3">
        <f>Tabelle6[[#This Row],[Maßnahme
(zentral/dezentral)]]</f>
        <v>0</v>
      </c>
      <c r="E8" s="3">
        <f>Tabelle6[[#This Row],[Name]]</f>
        <v>0</v>
      </c>
      <c r="F8" s="3">
        <f>Tabelle6[[#This Row],[Vorname]]</f>
        <v>0</v>
      </c>
      <c r="G8" s="45">
        <f>Tabelle6[[#This Row],[Geburtsdatum
(tt.mm.yyyy)]]</f>
        <v>0</v>
      </c>
      <c r="H8" s="78">
        <f>Tabelle6[[#This Row],[Gewicht
(kg)]]</f>
        <v>0</v>
      </c>
      <c r="I8" s="77">
        <f>Tabelle6[[#This Row],[Größe 
(cm)]]</f>
        <v>0</v>
      </c>
      <c r="J8" s="137"/>
      <c r="K8" s="153"/>
      <c r="L8" s="137"/>
      <c r="M8" s="153"/>
      <c r="N8" s="131"/>
      <c r="O8" s="162"/>
      <c r="P8" s="131"/>
      <c r="Q8" s="162"/>
      <c r="R8" s="63" t="b">
        <f t="shared" si="1"/>
        <v>0</v>
      </c>
      <c r="S8" s="56" t="e">
        <f t="shared" si="2"/>
        <v>#DIV/0!</v>
      </c>
      <c r="T8" s="139"/>
      <c r="U8" s="4">
        <f>Tabelle6[[#This Row],[TAG]]</f>
        <v>0</v>
      </c>
      <c r="W8" s="107" t="b">
        <f t="shared" si="4"/>
        <v>0</v>
      </c>
      <c r="X8" s="107" t="b">
        <f t="shared" si="5"/>
        <v>0</v>
      </c>
      <c r="Y8" s="107">
        <f t="shared" si="3"/>
        <v>0</v>
      </c>
    </row>
    <row r="9" spans="1:28" x14ac:dyDescent="0.35">
      <c r="A9" t="str">
        <f t="shared" si="0"/>
        <v>00</v>
      </c>
      <c r="B9" s="45">
        <f>Tabelle6[[#This Row],[Testdatum
(mm.dd.jjjj)]]</f>
        <v>0</v>
      </c>
      <c r="C9" s="3">
        <f>Tabelle6[[#This Row],[Testort]]</f>
        <v>0</v>
      </c>
      <c r="D9" s="3">
        <f>Tabelle6[[#This Row],[Maßnahme
(zentral/dezentral)]]</f>
        <v>0</v>
      </c>
      <c r="E9" s="3">
        <f>Tabelle6[[#This Row],[Name]]</f>
        <v>0</v>
      </c>
      <c r="F9" s="3">
        <f>Tabelle6[[#This Row],[Vorname]]</f>
        <v>0</v>
      </c>
      <c r="G9" s="45">
        <f>Tabelle6[[#This Row],[Geburtsdatum
(tt.mm.yyyy)]]</f>
        <v>0</v>
      </c>
      <c r="H9" s="78">
        <f>Tabelle6[[#This Row],[Gewicht
(kg)]]</f>
        <v>0</v>
      </c>
      <c r="I9" s="77">
        <f>Tabelle6[[#This Row],[Größe 
(cm)]]</f>
        <v>0</v>
      </c>
      <c r="J9" s="137"/>
      <c r="K9" s="153"/>
      <c r="L9" s="137"/>
      <c r="M9" s="153"/>
      <c r="N9" s="131"/>
      <c r="O9" s="162"/>
      <c r="P9" s="131"/>
      <c r="Q9" s="162"/>
      <c r="R9" s="63" t="b">
        <f t="shared" si="1"/>
        <v>0</v>
      </c>
      <c r="S9" s="56" t="e">
        <f t="shared" si="2"/>
        <v>#DIV/0!</v>
      </c>
      <c r="T9" s="139"/>
      <c r="U9" s="4">
        <f>Tabelle6[[#This Row],[TAG]]</f>
        <v>0</v>
      </c>
      <c r="W9" s="107" t="b">
        <f t="shared" si="4"/>
        <v>0</v>
      </c>
      <c r="X9" s="107" t="b">
        <f t="shared" si="5"/>
        <v>0</v>
      </c>
      <c r="Y9" s="107">
        <f t="shared" si="3"/>
        <v>0</v>
      </c>
    </row>
    <row r="10" spans="1:28" x14ac:dyDescent="0.35">
      <c r="A10" t="str">
        <f t="shared" si="0"/>
        <v>00</v>
      </c>
      <c r="B10" s="45">
        <f>Tabelle6[[#This Row],[Testdatum
(mm.dd.jjjj)]]</f>
        <v>0</v>
      </c>
      <c r="C10" s="3">
        <f>Tabelle6[[#This Row],[Testort]]</f>
        <v>0</v>
      </c>
      <c r="D10" s="3">
        <f>Tabelle6[[#This Row],[Maßnahme
(zentral/dezentral)]]</f>
        <v>0</v>
      </c>
      <c r="E10" s="3">
        <f>Tabelle6[[#This Row],[Name]]</f>
        <v>0</v>
      </c>
      <c r="F10" s="3">
        <f>Tabelle6[[#This Row],[Vorname]]</f>
        <v>0</v>
      </c>
      <c r="G10" s="45">
        <f>Tabelle6[[#This Row],[Geburtsdatum
(tt.mm.yyyy)]]</f>
        <v>0</v>
      </c>
      <c r="H10" s="78">
        <f>Tabelle6[[#This Row],[Gewicht
(kg)]]</f>
        <v>0</v>
      </c>
      <c r="I10" s="77">
        <f>Tabelle6[[#This Row],[Größe 
(cm)]]</f>
        <v>0</v>
      </c>
      <c r="J10" s="137"/>
      <c r="K10" s="153"/>
      <c r="L10" s="137"/>
      <c r="M10" s="153"/>
      <c r="N10" s="131"/>
      <c r="O10" s="162"/>
      <c r="P10" s="131"/>
      <c r="Q10" s="162"/>
      <c r="R10" s="63" t="b">
        <f t="shared" si="1"/>
        <v>0</v>
      </c>
      <c r="S10" s="56" t="e">
        <f t="shared" si="2"/>
        <v>#DIV/0!</v>
      </c>
      <c r="T10" s="139"/>
      <c r="U10" s="4">
        <f>Tabelle6[[#This Row],[TAG]]</f>
        <v>0</v>
      </c>
      <c r="W10" s="107" t="b">
        <f t="shared" si="4"/>
        <v>0</v>
      </c>
      <c r="X10" s="107" t="b">
        <f t="shared" si="5"/>
        <v>0</v>
      </c>
      <c r="Y10" s="107">
        <f t="shared" si="3"/>
        <v>0</v>
      </c>
    </row>
    <row r="11" spans="1:28" x14ac:dyDescent="0.35">
      <c r="A11" t="str">
        <f t="shared" si="0"/>
        <v>00</v>
      </c>
      <c r="B11" s="45">
        <f>Tabelle6[[#This Row],[Testdatum
(mm.dd.jjjj)]]</f>
        <v>0</v>
      </c>
      <c r="C11" s="3">
        <f>Tabelle6[[#This Row],[Testort]]</f>
        <v>0</v>
      </c>
      <c r="D11" s="3">
        <f>Tabelle6[[#This Row],[Maßnahme
(zentral/dezentral)]]</f>
        <v>0</v>
      </c>
      <c r="E11" s="3">
        <f>Tabelle6[[#This Row],[Name]]</f>
        <v>0</v>
      </c>
      <c r="F11" s="3">
        <f>Tabelle6[[#This Row],[Vorname]]</f>
        <v>0</v>
      </c>
      <c r="G11" s="45">
        <f>Tabelle6[[#This Row],[Geburtsdatum
(tt.mm.yyyy)]]</f>
        <v>0</v>
      </c>
      <c r="H11" s="78">
        <f>Tabelle6[[#This Row],[Gewicht
(kg)]]</f>
        <v>0</v>
      </c>
      <c r="I11" s="77">
        <f>Tabelle6[[#This Row],[Größe 
(cm)]]</f>
        <v>0</v>
      </c>
      <c r="J11" s="137"/>
      <c r="K11" s="153"/>
      <c r="L11" s="137"/>
      <c r="M11" s="153"/>
      <c r="N11" s="131"/>
      <c r="O11" s="162"/>
      <c r="P11" s="131"/>
      <c r="Q11" s="162"/>
      <c r="R11" s="63" t="b">
        <f t="shared" si="1"/>
        <v>0</v>
      </c>
      <c r="S11" s="56" t="e">
        <f t="shared" si="2"/>
        <v>#DIV/0!</v>
      </c>
      <c r="T11" s="139"/>
      <c r="U11" s="4">
        <f>Tabelle6[[#This Row],[TAG]]</f>
        <v>0</v>
      </c>
      <c r="W11" s="107" t="b">
        <f t="shared" si="4"/>
        <v>0</v>
      </c>
      <c r="X11" s="107" t="b">
        <f t="shared" si="5"/>
        <v>0</v>
      </c>
      <c r="Y11" s="107">
        <f t="shared" si="3"/>
        <v>0</v>
      </c>
    </row>
    <row r="12" spans="1:28" x14ac:dyDescent="0.35">
      <c r="A12" t="str">
        <f t="shared" si="0"/>
        <v>00</v>
      </c>
      <c r="B12" s="45">
        <f>Tabelle6[[#This Row],[Testdatum
(mm.dd.jjjj)]]</f>
        <v>0</v>
      </c>
      <c r="C12" s="3">
        <f>Tabelle6[[#This Row],[Testort]]</f>
        <v>0</v>
      </c>
      <c r="D12" s="3">
        <f>Tabelle6[[#This Row],[Maßnahme
(zentral/dezentral)]]</f>
        <v>0</v>
      </c>
      <c r="E12" s="3">
        <f>Tabelle6[[#This Row],[Name]]</f>
        <v>0</v>
      </c>
      <c r="F12" s="3">
        <f>Tabelle6[[#This Row],[Vorname]]</f>
        <v>0</v>
      </c>
      <c r="G12" s="45">
        <f>Tabelle6[[#This Row],[Geburtsdatum
(tt.mm.yyyy)]]</f>
        <v>0</v>
      </c>
      <c r="H12" s="78">
        <f>Tabelle6[[#This Row],[Gewicht
(kg)]]</f>
        <v>0</v>
      </c>
      <c r="I12" s="77">
        <f>Tabelle6[[#This Row],[Größe 
(cm)]]</f>
        <v>0</v>
      </c>
      <c r="J12" s="137"/>
      <c r="K12" s="153"/>
      <c r="L12" s="137"/>
      <c r="M12" s="153"/>
      <c r="N12" s="131"/>
      <c r="O12" s="162"/>
      <c r="P12" s="131"/>
      <c r="Q12" s="162"/>
      <c r="R12" s="63" t="b">
        <f t="shared" si="1"/>
        <v>0</v>
      </c>
      <c r="S12" s="56" t="e">
        <f t="shared" si="2"/>
        <v>#DIV/0!</v>
      </c>
      <c r="T12" s="139"/>
      <c r="U12" s="4">
        <f>Tabelle6[[#This Row],[TAG]]</f>
        <v>0</v>
      </c>
      <c r="W12" s="107" t="b">
        <f t="shared" si="4"/>
        <v>0</v>
      </c>
      <c r="X12" s="107" t="b">
        <f t="shared" si="5"/>
        <v>0</v>
      </c>
      <c r="Y12" s="107">
        <f t="shared" si="3"/>
        <v>0</v>
      </c>
    </row>
    <row r="13" spans="1:28" x14ac:dyDescent="0.35">
      <c r="A13" t="str">
        <f t="shared" si="0"/>
        <v>00</v>
      </c>
      <c r="B13" s="45">
        <f>Tabelle6[[#This Row],[Testdatum
(mm.dd.jjjj)]]</f>
        <v>0</v>
      </c>
      <c r="C13" s="3">
        <f>Tabelle6[[#This Row],[Testort]]</f>
        <v>0</v>
      </c>
      <c r="D13" s="3">
        <f>Tabelle6[[#This Row],[Maßnahme
(zentral/dezentral)]]</f>
        <v>0</v>
      </c>
      <c r="E13" s="3">
        <f>Tabelle6[[#This Row],[Name]]</f>
        <v>0</v>
      </c>
      <c r="F13" s="3">
        <f>Tabelle6[[#This Row],[Vorname]]</f>
        <v>0</v>
      </c>
      <c r="G13" s="45">
        <f>Tabelle6[[#This Row],[Geburtsdatum
(tt.mm.yyyy)]]</f>
        <v>0</v>
      </c>
      <c r="H13" s="78">
        <f>Tabelle6[[#This Row],[Gewicht
(kg)]]</f>
        <v>0</v>
      </c>
      <c r="I13" s="77">
        <f>Tabelle6[[#This Row],[Größe 
(cm)]]</f>
        <v>0</v>
      </c>
      <c r="J13" s="137"/>
      <c r="K13" s="153"/>
      <c r="L13" s="137"/>
      <c r="M13" s="153"/>
      <c r="N13" s="131"/>
      <c r="O13" s="162"/>
      <c r="P13" s="131"/>
      <c r="Q13" s="162"/>
      <c r="R13" s="63" t="b">
        <f t="shared" si="1"/>
        <v>0</v>
      </c>
      <c r="S13" s="56" t="e">
        <f t="shared" si="2"/>
        <v>#DIV/0!</v>
      </c>
      <c r="T13" s="139"/>
      <c r="U13" s="4">
        <f>Tabelle6[[#This Row],[TAG]]</f>
        <v>0</v>
      </c>
      <c r="W13" s="107" t="b">
        <f t="shared" si="4"/>
        <v>0</v>
      </c>
      <c r="X13" s="107" t="b">
        <f t="shared" si="5"/>
        <v>0</v>
      </c>
      <c r="Y13" s="107">
        <f t="shared" si="3"/>
        <v>0</v>
      </c>
    </row>
    <row r="14" spans="1:28" x14ac:dyDescent="0.35">
      <c r="A14" t="str">
        <f t="shared" si="0"/>
        <v>00</v>
      </c>
      <c r="B14" s="45">
        <f>Tabelle6[[#This Row],[Testdatum
(mm.dd.jjjj)]]</f>
        <v>0</v>
      </c>
      <c r="C14" s="3">
        <f>Tabelle6[[#This Row],[Testort]]</f>
        <v>0</v>
      </c>
      <c r="D14" s="3">
        <f>Tabelle6[[#This Row],[Maßnahme
(zentral/dezentral)]]</f>
        <v>0</v>
      </c>
      <c r="E14" s="3">
        <f>Tabelle6[[#This Row],[Name]]</f>
        <v>0</v>
      </c>
      <c r="F14" s="3">
        <f>Tabelle6[[#This Row],[Vorname]]</f>
        <v>0</v>
      </c>
      <c r="G14" s="45">
        <f>Tabelle6[[#This Row],[Geburtsdatum
(tt.mm.yyyy)]]</f>
        <v>0</v>
      </c>
      <c r="H14" s="78">
        <f>Tabelle6[[#This Row],[Gewicht
(kg)]]</f>
        <v>0</v>
      </c>
      <c r="I14" s="77">
        <f>Tabelle6[[#This Row],[Größe 
(cm)]]</f>
        <v>0</v>
      </c>
      <c r="J14" s="137"/>
      <c r="K14" s="153"/>
      <c r="L14" s="137"/>
      <c r="M14" s="153"/>
      <c r="N14" s="131"/>
      <c r="O14" s="162"/>
      <c r="P14" s="131"/>
      <c r="Q14" s="162"/>
      <c r="R14" s="63" t="b">
        <f t="shared" si="1"/>
        <v>0</v>
      </c>
      <c r="S14" s="56" t="e">
        <f t="shared" si="2"/>
        <v>#DIV/0!</v>
      </c>
      <c r="T14" s="139"/>
      <c r="U14" s="4">
        <f>Tabelle6[[#This Row],[TAG]]</f>
        <v>0</v>
      </c>
      <c r="W14" s="107" t="b">
        <f t="shared" si="4"/>
        <v>0</v>
      </c>
      <c r="X14" s="107" t="b">
        <f t="shared" si="5"/>
        <v>0</v>
      </c>
      <c r="Y14" s="107">
        <f t="shared" si="3"/>
        <v>0</v>
      </c>
    </row>
    <row r="15" spans="1:28" x14ac:dyDescent="0.35">
      <c r="A15" t="str">
        <f t="shared" si="0"/>
        <v>00</v>
      </c>
      <c r="B15" s="45">
        <f>Tabelle6[[#This Row],[Testdatum
(mm.dd.jjjj)]]</f>
        <v>0</v>
      </c>
      <c r="C15" s="3">
        <f>Tabelle6[[#This Row],[Testort]]</f>
        <v>0</v>
      </c>
      <c r="D15" s="3">
        <f>Tabelle6[[#This Row],[Maßnahme
(zentral/dezentral)]]</f>
        <v>0</v>
      </c>
      <c r="E15" s="3">
        <f>Tabelle6[[#This Row],[Name]]</f>
        <v>0</v>
      </c>
      <c r="F15" s="3">
        <f>Tabelle6[[#This Row],[Vorname]]</f>
        <v>0</v>
      </c>
      <c r="G15" s="45">
        <f>Tabelle6[[#This Row],[Geburtsdatum
(tt.mm.yyyy)]]</f>
        <v>0</v>
      </c>
      <c r="H15" s="78">
        <f>Tabelle6[[#This Row],[Gewicht
(kg)]]</f>
        <v>0</v>
      </c>
      <c r="I15" s="77">
        <f>Tabelle6[[#This Row],[Größe 
(cm)]]</f>
        <v>0</v>
      </c>
      <c r="J15" s="137"/>
      <c r="K15" s="153"/>
      <c r="L15" s="137"/>
      <c r="M15" s="153"/>
      <c r="N15" s="131"/>
      <c r="O15" s="162"/>
      <c r="P15" s="131"/>
      <c r="Q15" s="162"/>
      <c r="R15" s="63" t="b">
        <f t="shared" si="1"/>
        <v>0</v>
      </c>
      <c r="S15" s="56" t="e">
        <f t="shared" si="2"/>
        <v>#DIV/0!</v>
      </c>
      <c r="T15" s="139"/>
      <c r="U15" s="4">
        <f>Tabelle6[[#This Row],[TAG]]</f>
        <v>0</v>
      </c>
      <c r="W15" s="107" t="b">
        <f t="shared" si="4"/>
        <v>0</v>
      </c>
      <c r="X15" s="107" t="b">
        <f t="shared" si="5"/>
        <v>0</v>
      </c>
      <c r="Y15" s="107">
        <f t="shared" si="3"/>
        <v>0</v>
      </c>
    </row>
    <row r="16" spans="1:28" x14ac:dyDescent="0.35">
      <c r="A16" t="str">
        <f t="shared" si="0"/>
        <v>00</v>
      </c>
      <c r="B16" s="45">
        <f>Tabelle6[[#This Row],[Testdatum
(mm.dd.jjjj)]]</f>
        <v>0</v>
      </c>
      <c r="C16" s="3">
        <f>Tabelle6[[#This Row],[Testort]]</f>
        <v>0</v>
      </c>
      <c r="D16" s="3">
        <f>Tabelle6[[#This Row],[Maßnahme
(zentral/dezentral)]]</f>
        <v>0</v>
      </c>
      <c r="E16" s="3">
        <f>Tabelle6[[#This Row],[Name]]</f>
        <v>0</v>
      </c>
      <c r="F16" s="3">
        <f>Tabelle6[[#This Row],[Vorname]]</f>
        <v>0</v>
      </c>
      <c r="G16" s="45">
        <f>Tabelle6[[#This Row],[Geburtsdatum
(tt.mm.yyyy)]]</f>
        <v>0</v>
      </c>
      <c r="H16" s="78">
        <f>Tabelle6[[#This Row],[Gewicht
(kg)]]</f>
        <v>0</v>
      </c>
      <c r="I16" s="77">
        <f>Tabelle6[[#This Row],[Größe 
(cm)]]</f>
        <v>0</v>
      </c>
      <c r="J16" s="137"/>
      <c r="K16" s="153"/>
      <c r="L16" s="137"/>
      <c r="M16" s="153"/>
      <c r="N16" s="131"/>
      <c r="O16" s="162"/>
      <c r="P16" s="131"/>
      <c r="Q16" s="162"/>
      <c r="R16" s="63" t="b">
        <f t="shared" si="1"/>
        <v>0</v>
      </c>
      <c r="S16" s="56" t="e">
        <f t="shared" si="2"/>
        <v>#DIV/0!</v>
      </c>
      <c r="T16" s="139"/>
      <c r="U16" s="4">
        <f>Tabelle6[[#This Row],[TAG]]</f>
        <v>0</v>
      </c>
      <c r="W16" s="107" t="b">
        <f t="shared" si="4"/>
        <v>0</v>
      </c>
      <c r="X16" s="107" t="b">
        <f t="shared" si="5"/>
        <v>0</v>
      </c>
      <c r="Y16" s="107">
        <f t="shared" si="3"/>
        <v>0</v>
      </c>
    </row>
    <row r="17" spans="1:25" x14ac:dyDescent="0.35">
      <c r="A17" t="str">
        <f t="shared" si="0"/>
        <v>00</v>
      </c>
      <c r="B17" s="45">
        <f>Tabelle6[[#This Row],[Testdatum
(mm.dd.jjjj)]]</f>
        <v>0</v>
      </c>
      <c r="C17" s="3">
        <f>Tabelle6[[#This Row],[Testort]]</f>
        <v>0</v>
      </c>
      <c r="D17" s="3">
        <f>Tabelle6[[#This Row],[Maßnahme
(zentral/dezentral)]]</f>
        <v>0</v>
      </c>
      <c r="E17" s="3">
        <f>Tabelle6[[#This Row],[Name]]</f>
        <v>0</v>
      </c>
      <c r="F17" s="3">
        <f>Tabelle6[[#This Row],[Vorname]]</f>
        <v>0</v>
      </c>
      <c r="G17" s="45">
        <f>Tabelle6[[#This Row],[Geburtsdatum
(tt.mm.yyyy)]]</f>
        <v>0</v>
      </c>
      <c r="H17" s="78">
        <f>Tabelle6[[#This Row],[Gewicht
(kg)]]</f>
        <v>0</v>
      </c>
      <c r="I17" s="77">
        <f>Tabelle6[[#This Row],[Größe 
(cm)]]</f>
        <v>0</v>
      </c>
      <c r="J17" s="137"/>
      <c r="K17" s="153"/>
      <c r="L17" s="137"/>
      <c r="M17" s="153"/>
      <c r="N17" s="131"/>
      <c r="O17" s="162"/>
      <c r="P17" s="131"/>
      <c r="Q17" s="162"/>
      <c r="R17" s="63" t="b">
        <f t="shared" si="1"/>
        <v>0</v>
      </c>
      <c r="S17" s="56" t="e">
        <f t="shared" si="2"/>
        <v>#DIV/0!</v>
      </c>
      <c r="T17" s="139"/>
      <c r="U17" s="4">
        <f>Tabelle6[[#This Row],[TAG]]</f>
        <v>0</v>
      </c>
      <c r="W17" s="107" t="b">
        <f t="shared" si="4"/>
        <v>0</v>
      </c>
      <c r="X17" s="107" t="b">
        <f t="shared" si="5"/>
        <v>0</v>
      </c>
      <c r="Y17" s="107">
        <f t="shared" si="3"/>
        <v>0</v>
      </c>
    </row>
    <row r="18" spans="1:25" x14ac:dyDescent="0.35">
      <c r="A18" t="str">
        <f t="shared" si="0"/>
        <v>00</v>
      </c>
      <c r="B18" s="45">
        <f>Tabelle6[[#This Row],[Testdatum
(mm.dd.jjjj)]]</f>
        <v>0</v>
      </c>
      <c r="C18" s="3">
        <f>Tabelle6[[#This Row],[Testort]]</f>
        <v>0</v>
      </c>
      <c r="D18" s="3">
        <f>Tabelle6[[#This Row],[Maßnahme
(zentral/dezentral)]]</f>
        <v>0</v>
      </c>
      <c r="E18" s="3">
        <f>Tabelle6[[#This Row],[Name]]</f>
        <v>0</v>
      </c>
      <c r="F18" s="3">
        <f>Tabelle6[[#This Row],[Vorname]]</f>
        <v>0</v>
      </c>
      <c r="G18" s="45">
        <f>Tabelle6[[#This Row],[Geburtsdatum
(tt.mm.yyyy)]]</f>
        <v>0</v>
      </c>
      <c r="H18" s="78">
        <f>Tabelle6[[#This Row],[Gewicht
(kg)]]</f>
        <v>0</v>
      </c>
      <c r="I18" s="77">
        <f>Tabelle6[[#This Row],[Größe 
(cm)]]</f>
        <v>0</v>
      </c>
      <c r="J18" s="137"/>
      <c r="K18" s="153"/>
      <c r="L18" s="137"/>
      <c r="M18" s="153"/>
      <c r="N18" s="131"/>
      <c r="O18" s="162"/>
      <c r="P18" s="131"/>
      <c r="Q18" s="162"/>
      <c r="R18" s="63" t="b">
        <f t="shared" si="1"/>
        <v>0</v>
      </c>
      <c r="S18" s="56" t="e">
        <f t="shared" si="2"/>
        <v>#DIV/0!</v>
      </c>
      <c r="T18" s="139"/>
      <c r="U18" s="4">
        <f>Tabelle6[[#This Row],[TAG]]</f>
        <v>0</v>
      </c>
      <c r="W18" s="107" t="b">
        <f t="shared" si="4"/>
        <v>0</v>
      </c>
      <c r="X18" s="107" t="b">
        <f t="shared" si="5"/>
        <v>0</v>
      </c>
      <c r="Y18" s="107">
        <f t="shared" si="3"/>
        <v>0</v>
      </c>
    </row>
    <row r="19" spans="1:25" x14ac:dyDescent="0.35">
      <c r="A19" t="str">
        <f t="shared" si="0"/>
        <v>00</v>
      </c>
      <c r="B19" s="45">
        <f>Tabelle6[[#This Row],[Testdatum
(mm.dd.jjjj)]]</f>
        <v>0</v>
      </c>
      <c r="C19" s="3">
        <f>Tabelle6[[#This Row],[Testort]]</f>
        <v>0</v>
      </c>
      <c r="D19" s="3">
        <f>Tabelle6[[#This Row],[Maßnahme
(zentral/dezentral)]]</f>
        <v>0</v>
      </c>
      <c r="E19" s="3">
        <f>Tabelle6[[#This Row],[Name]]</f>
        <v>0</v>
      </c>
      <c r="F19" s="3">
        <f>Tabelle6[[#This Row],[Vorname]]</f>
        <v>0</v>
      </c>
      <c r="G19" s="45">
        <f>Tabelle6[[#This Row],[Geburtsdatum
(tt.mm.yyyy)]]</f>
        <v>0</v>
      </c>
      <c r="H19" s="78">
        <f>Tabelle6[[#This Row],[Gewicht
(kg)]]</f>
        <v>0</v>
      </c>
      <c r="I19" s="77">
        <f>Tabelle6[[#This Row],[Größe 
(cm)]]</f>
        <v>0</v>
      </c>
      <c r="J19" s="137"/>
      <c r="K19" s="153"/>
      <c r="L19" s="137"/>
      <c r="M19" s="153"/>
      <c r="N19" s="131"/>
      <c r="O19" s="162"/>
      <c r="P19" s="131"/>
      <c r="Q19" s="162"/>
      <c r="R19" s="63" t="b">
        <f t="shared" si="1"/>
        <v>0</v>
      </c>
      <c r="S19" s="56" t="e">
        <f t="shared" si="2"/>
        <v>#DIV/0!</v>
      </c>
      <c r="T19" s="139"/>
      <c r="U19" s="4">
        <f>Tabelle6[[#This Row],[TAG]]</f>
        <v>0</v>
      </c>
      <c r="W19" s="107" t="b">
        <f t="shared" si="4"/>
        <v>0</v>
      </c>
      <c r="X19" s="107" t="b">
        <f t="shared" si="5"/>
        <v>0</v>
      </c>
      <c r="Y19" s="107">
        <f t="shared" si="3"/>
        <v>0</v>
      </c>
    </row>
    <row r="20" spans="1:25" x14ac:dyDescent="0.35">
      <c r="A20" t="str">
        <f t="shared" si="0"/>
        <v>00</v>
      </c>
      <c r="B20" s="45">
        <f>Tabelle6[[#This Row],[Testdatum
(mm.dd.jjjj)]]</f>
        <v>0</v>
      </c>
      <c r="C20" s="3">
        <f>Tabelle6[[#This Row],[Testort]]</f>
        <v>0</v>
      </c>
      <c r="D20" s="3">
        <f>Tabelle6[[#This Row],[Maßnahme
(zentral/dezentral)]]</f>
        <v>0</v>
      </c>
      <c r="E20" s="3">
        <f>Tabelle6[[#This Row],[Name]]</f>
        <v>0</v>
      </c>
      <c r="F20" s="3">
        <f>Tabelle6[[#This Row],[Vorname]]</f>
        <v>0</v>
      </c>
      <c r="G20" s="45">
        <f>Tabelle6[[#This Row],[Geburtsdatum
(tt.mm.yyyy)]]</f>
        <v>0</v>
      </c>
      <c r="H20" s="78">
        <f>Tabelle6[[#This Row],[Gewicht
(kg)]]</f>
        <v>0</v>
      </c>
      <c r="I20" s="77">
        <f>Tabelle6[[#This Row],[Größe 
(cm)]]</f>
        <v>0</v>
      </c>
      <c r="J20" s="137"/>
      <c r="K20" s="153"/>
      <c r="L20" s="137"/>
      <c r="M20" s="153"/>
      <c r="N20" s="131"/>
      <c r="O20" s="162"/>
      <c r="P20" s="131"/>
      <c r="Q20" s="162"/>
      <c r="R20" s="63" t="b">
        <f t="shared" si="1"/>
        <v>0</v>
      </c>
      <c r="S20" s="56" t="e">
        <f t="shared" si="2"/>
        <v>#DIV/0!</v>
      </c>
      <c r="T20" s="139"/>
      <c r="U20" s="4">
        <f>Tabelle6[[#This Row],[TAG]]</f>
        <v>0</v>
      </c>
      <c r="W20" s="107" t="b">
        <f t="shared" si="4"/>
        <v>0</v>
      </c>
      <c r="X20" s="107" t="b">
        <f t="shared" si="5"/>
        <v>0</v>
      </c>
      <c r="Y20" s="107">
        <f t="shared" si="3"/>
        <v>0</v>
      </c>
    </row>
    <row r="21" spans="1:25" x14ac:dyDescent="0.35">
      <c r="A21" t="str">
        <f t="shared" si="0"/>
        <v>00</v>
      </c>
      <c r="B21" s="45">
        <f>Tabelle6[[#This Row],[Testdatum
(mm.dd.jjjj)]]</f>
        <v>0</v>
      </c>
      <c r="C21" s="3">
        <f>Tabelle6[[#This Row],[Testort]]</f>
        <v>0</v>
      </c>
      <c r="D21" s="3">
        <f>Tabelle6[[#This Row],[Maßnahme
(zentral/dezentral)]]</f>
        <v>0</v>
      </c>
      <c r="E21" s="3">
        <f>Tabelle6[[#This Row],[Name]]</f>
        <v>0</v>
      </c>
      <c r="F21" s="3">
        <f>Tabelle6[[#This Row],[Vorname]]</f>
        <v>0</v>
      </c>
      <c r="G21" s="45">
        <f>Tabelle6[[#This Row],[Geburtsdatum
(tt.mm.yyyy)]]</f>
        <v>0</v>
      </c>
      <c r="H21" s="78">
        <f>Tabelle6[[#This Row],[Gewicht
(kg)]]</f>
        <v>0</v>
      </c>
      <c r="I21" s="77">
        <f>Tabelle6[[#This Row],[Größe 
(cm)]]</f>
        <v>0</v>
      </c>
      <c r="J21" s="137"/>
      <c r="K21" s="153"/>
      <c r="L21" s="137"/>
      <c r="M21" s="153"/>
      <c r="N21" s="131"/>
      <c r="O21" s="162"/>
      <c r="P21" s="131"/>
      <c r="Q21" s="162"/>
      <c r="R21" s="63" t="b">
        <f t="shared" si="1"/>
        <v>0</v>
      </c>
      <c r="S21" s="56" t="e">
        <f t="shared" si="2"/>
        <v>#DIV/0!</v>
      </c>
      <c r="T21" s="139"/>
      <c r="U21" s="4">
        <f>Tabelle6[[#This Row],[TAG]]</f>
        <v>0</v>
      </c>
      <c r="W21" s="107" t="b">
        <f t="shared" si="4"/>
        <v>0</v>
      </c>
      <c r="X21" s="107" t="b">
        <f t="shared" si="5"/>
        <v>0</v>
      </c>
      <c r="Y21" s="107">
        <f t="shared" si="3"/>
        <v>0</v>
      </c>
    </row>
    <row r="22" spans="1:25" x14ac:dyDescent="0.35">
      <c r="A22" t="str">
        <f t="shared" si="0"/>
        <v>00</v>
      </c>
      <c r="B22" s="45">
        <f>Tabelle6[[#This Row],[Testdatum
(mm.dd.jjjj)]]</f>
        <v>0</v>
      </c>
      <c r="C22" s="3">
        <f>Tabelle6[[#This Row],[Testort]]</f>
        <v>0</v>
      </c>
      <c r="D22" s="3">
        <f>Tabelle6[[#This Row],[Maßnahme
(zentral/dezentral)]]</f>
        <v>0</v>
      </c>
      <c r="E22" s="3">
        <f>Tabelle6[[#This Row],[Name]]</f>
        <v>0</v>
      </c>
      <c r="F22" s="3">
        <f>Tabelle6[[#This Row],[Vorname]]</f>
        <v>0</v>
      </c>
      <c r="G22" s="45">
        <f>Tabelle6[[#This Row],[Geburtsdatum
(tt.mm.yyyy)]]</f>
        <v>0</v>
      </c>
      <c r="H22" s="78">
        <f>Tabelle6[[#This Row],[Gewicht
(kg)]]</f>
        <v>0</v>
      </c>
      <c r="I22" s="77">
        <f>Tabelle6[[#This Row],[Größe 
(cm)]]</f>
        <v>0</v>
      </c>
      <c r="J22" s="137"/>
      <c r="K22" s="153"/>
      <c r="L22" s="137"/>
      <c r="M22" s="153"/>
      <c r="N22" s="131"/>
      <c r="O22" s="162"/>
      <c r="P22" s="131"/>
      <c r="Q22" s="162"/>
      <c r="R22" s="63" t="b">
        <f t="shared" si="1"/>
        <v>0</v>
      </c>
      <c r="S22" s="56" t="e">
        <f t="shared" si="2"/>
        <v>#DIV/0!</v>
      </c>
      <c r="T22" s="139"/>
      <c r="U22" s="4">
        <f>Tabelle6[[#This Row],[TAG]]</f>
        <v>0</v>
      </c>
      <c r="W22" s="107" t="b">
        <f t="shared" si="4"/>
        <v>0</v>
      </c>
      <c r="X22" s="107" t="b">
        <f t="shared" si="5"/>
        <v>0</v>
      </c>
      <c r="Y22" s="107">
        <f t="shared" si="3"/>
        <v>0</v>
      </c>
    </row>
    <row r="23" spans="1:25" x14ac:dyDescent="0.35">
      <c r="A23" t="str">
        <f t="shared" si="0"/>
        <v>00</v>
      </c>
      <c r="B23" s="45">
        <f>Tabelle6[[#This Row],[Testdatum
(mm.dd.jjjj)]]</f>
        <v>0</v>
      </c>
      <c r="C23" s="3">
        <f>Tabelle6[[#This Row],[Testort]]</f>
        <v>0</v>
      </c>
      <c r="D23" s="3">
        <f>Tabelle6[[#This Row],[Maßnahme
(zentral/dezentral)]]</f>
        <v>0</v>
      </c>
      <c r="E23" s="3">
        <f>Tabelle6[[#This Row],[Name]]</f>
        <v>0</v>
      </c>
      <c r="F23" s="3">
        <f>Tabelle6[[#This Row],[Vorname]]</f>
        <v>0</v>
      </c>
      <c r="G23" s="45">
        <f>Tabelle6[[#This Row],[Geburtsdatum
(tt.mm.yyyy)]]</f>
        <v>0</v>
      </c>
      <c r="H23" s="78">
        <f>Tabelle6[[#This Row],[Gewicht
(kg)]]</f>
        <v>0</v>
      </c>
      <c r="I23" s="77">
        <f>Tabelle6[[#This Row],[Größe 
(cm)]]</f>
        <v>0</v>
      </c>
      <c r="J23" s="137"/>
      <c r="K23" s="153"/>
      <c r="L23" s="137"/>
      <c r="M23" s="153"/>
      <c r="N23" s="131"/>
      <c r="O23" s="162"/>
      <c r="P23" s="131"/>
      <c r="Q23" s="162"/>
      <c r="R23" s="63" t="b">
        <f t="shared" si="1"/>
        <v>0</v>
      </c>
      <c r="S23" s="56" t="e">
        <f t="shared" si="2"/>
        <v>#DIV/0!</v>
      </c>
      <c r="T23" s="139"/>
      <c r="U23" s="4">
        <f>Tabelle6[[#This Row],[TAG]]</f>
        <v>0</v>
      </c>
      <c r="W23" s="107" t="b">
        <f t="shared" si="4"/>
        <v>0</v>
      </c>
      <c r="X23" s="107" t="b">
        <f t="shared" si="5"/>
        <v>0</v>
      </c>
      <c r="Y23" s="107">
        <f t="shared" si="3"/>
        <v>0</v>
      </c>
    </row>
    <row r="24" spans="1:25" x14ac:dyDescent="0.35">
      <c r="A24" t="str">
        <f t="shared" si="0"/>
        <v>00</v>
      </c>
      <c r="B24" s="45">
        <f>Tabelle6[[#This Row],[Testdatum
(mm.dd.jjjj)]]</f>
        <v>0</v>
      </c>
      <c r="C24" s="3">
        <f>Tabelle6[[#This Row],[Testort]]</f>
        <v>0</v>
      </c>
      <c r="D24" s="3">
        <f>Tabelle6[[#This Row],[Maßnahme
(zentral/dezentral)]]</f>
        <v>0</v>
      </c>
      <c r="E24" s="3">
        <f>Tabelle6[[#This Row],[Name]]</f>
        <v>0</v>
      </c>
      <c r="F24" s="3">
        <f>Tabelle6[[#This Row],[Vorname]]</f>
        <v>0</v>
      </c>
      <c r="G24" s="45">
        <f>Tabelle6[[#This Row],[Geburtsdatum
(tt.mm.yyyy)]]</f>
        <v>0</v>
      </c>
      <c r="H24" s="78">
        <f>Tabelle6[[#This Row],[Gewicht
(kg)]]</f>
        <v>0</v>
      </c>
      <c r="I24" s="77">
        <f>Tabelle6[[#This Row],[Größe 
(cm)]]</f>
        <v>0</v>
      </c>
      <c r="J24" s="137"/>
      <c r="K24" s="153"/>
      <c r="L24" s="137"/>
      <c r="M24" s="153"/>
      <c r="N24" s="131"/>
      <c r="O24" s="162"/>
      <c r="P24" s="131"/>
      <c r="Q24" s="162"/>
      <c r="R24" s="63" t="b">
        <f t="shared" si="1"/>
        <v>0</v>
      </c>
      <c r="S24" s="56" t="e">
        <f t="shared" si="2"/>
        <v>#DIV/0!</v>
      </c>
      <c r="T24" s="139"/>
      <c r="U24" s="4">
        <f>Tabelle6[[#This Row],[TAG]]</f>
        <v>0</v>
      </c>
      <c r="W24" s="107" t="b">
        <f t="shared" si="4"/>
        <v>0</v>
      </c>
      <c r="X24" s="107" t="b">
        <f t="shared" si="5"/>
        <v>0</v>
      </c>
      <c r="Y24" s="107">
        <f t="shared" si="3"/>
        <v>0</v>
      </c>
    </row>
    <row r="25" spans="1:25" x14ac:dyDescent="0.35">
      <c r="A25" t="str">
        <f t="shared" si="0"/>
        <v>00</v>
      </c>
      <c r="B25" s="45">
        <f>Tabelle6[[#This Row],[Testdatum
(mm.dd.jjjj)]]</f>
        <v>0</v>
      </c>
      <c r="C25" s="3">
        <f>Tabelle6[[#This Row],[Testort]]</f>
        <v>0</v>
      </c>
      <c r="D25" s="3">
        <f>Tabelle6[[#This Row],[Maßnahme
(zentral/dezentral)]]</f>
        <v>0</v>
      </c>
      <c r="E25" s="3">
        <f>Tabelle6[[#This Row],[Name]]</f>
        <v>0</v>
      </c>
      <c r="F25" s="3">
        <f>Tabelle6[[#This Row],[Vorname]]</f>
        <v>0</v>
      </c>
      <c r="G25" s="45">
        <f>Tabelle6[[#This Row],[Geburtsdatum
(tt.mm.yyyy)]]</f>
        <v>0</v>
      </c>
      <c r="H25" s="78">
        <f>Tabelle6[[#This Row],[Gewicht
(kg)]]</f>
        <v>0</v>
      </c>
      <c r="I25" s="77">
        <f>Tabelle6[[#This Row],[Größe 
(cm)]]</f>
        <v>0</v>
      </c>
      <c r="J25" s="137"/>
      <c r="K25" s="153"/>
      <c r="L25" s="137"/>
      <c r="M25" s="153"/>
      <c r="N25" s="131"/>
      <c r="O25" s="162"/>
      <c r="P25" s="131"/>
      <c r="Q25" s="162"/>
      <c r="R25" s="63" t="b">
        <f t="shared" si="1"/>
        <v>0</v>
      </c>
      <c r="S25" s="56" t="e">
        <f t="shared" si="2"/>
        <v>#DIV/0!</v>
      </c>
      <c r="T25" s="139"/>
      <c r="U25" s="4">
        <f>Tabelle6[[#This Row],[TAG]]</f>
        <v>0</v>
      </c>
      <c r="W25" s="107" t="b">
        <f t="shared" si="4"/>
        <v>0</v>
      </c>
      <c r="X25" s="107" t="b">
        <f t="shared" si="5"/>
        <v>0</v>
      </c>
      <c r="Y25" s="107">
        <f t="shared" si="3"/>
        <v>0</v>
      </c>
    </row>
    <row r="26" spans="1:25" x14ac:dyDescent="0.35">
      <c r="A26" t="str">
        <f t="shared" si="0"/>
        <v>00</v>
      </c>
      <c r="B26" s="45">
        <f>Tabelle6[[#This Row],[Testdatum
(mm.dd.jjjj)]]</f>
        <v>0</v>
      </c>
      <c r="C26" s="3">
        <f>Tabelle6[[#This Row],[Testort]]</f>
        <v>0</v>
      </c>
      <c r="D26" s="3">
        <f>Tabelle6[[#This Row],[Maßnahme
(zentral/dezentral)]]</f>
        <v>0</v>
      </c>
      <c r="E26" s="3">
        <f>Tabelle6[[#This Row],[Name]]</f>
        <v>0</v>
      </c>
      <c r="F26" s="3">
        <f>Tabelle6[[#This Row],[Vorname]]</f>
        <v>0</v>
      </c>
      <c r="G26" s="45">
        <f>Tabelle6[[#This Row],[Geburtsdatum
(tt.mm.yyyy)]]</f>
        <v>0</v>
      </c>
      <c r="H26" s="78">
        <f>Tabelle6[[#This Row],[Gewicht
(kg)]]</f>
        <v>0</v>
      </c>
      <c r="I26" s="77">
        <f>Tabelle6[[#This Row],[Größe 
(cm)]]</f>
        <v>0</v>
      </c>
      <c r="J26" s="137"/>
      <c r="K26" s="153"/>
      <c r="L26" s="137"/>
      <c r="M26" s="153"/>
      <c r="N26" s="131"/>
      <c r="O26" s="162"/>
      <c r="P26" s="131"/>
      <c r="Q26" s="162"/>
      <c r="R26" s="63" t="b">
        <f t="shared" si="1"/>
        <v>0</v>
      </c>
      <c r="S26" s="56" t="e">
        <f t="shared" si="2"/>
        <v>#DIV/0!</v>
      </c>
      <c r="T26" s="139"/>
      <c r="U26" s="4">
        <f>Tabelle6[[#This Row],[TAG]]</f>
        <v>0</v>
      </c>
      <c r="W26" s="107" t="b">
        <f t="shared" si="4"/>
        <v>0</v>
      </c>
      <c r="X26" s="107" t="b">
        <f t="shared" si="5"/>
        <v>0</v>
      </c>
      <c r="Y26" s="107">
        <f t="shared" si="3"/>
        <v>0</v>
      </c>
    </row>
    <row r="27" spans="1:25" x14ac:dyDescent="0.35">
      <c r="A27" t="str">
        <f t="shared" si="0"/>
        <v>00</v>
      </c>
      <c r="B27" s="45">
        <f>Tabelle6[[#This Row],[Testdatum
(mm.dd.jjjj)]]</f>
        <v>0</v>
      </c>
      <c r="C27" s="3">
        <f>Tabelle6[[#This Row],[Testort]]</f>
        <v>0</v>
      </c>
      <c r="D27" s="3">
        <f>Tabelle6[[#This Row],[Maßnahme
(zentral/dezentral)]]</f>
        <v>0</v>
      </c>
      <c r="E27" s="3">
        <f>Tabelle6[[#This Row],[Name]]</f>
        <v>0</v>
      </c>
      <c r="F27" s="3">
        <f>Tabelle6[[#This Row],[Vorname]]</f>
        <v>0</v>
      </c>
      <c r="G27" s="45">
        <f>Tabelle6[[#This Row],[Geburtsdatum
(tt.mm.yyyy)]]</f>
        <v>0</v>
      </c>
      <c r="H27" s="78">
        <f>Tabelle6[[#This Row],[Gewicht
(kg)]]</f>
        <v>0</v>
      </c>
      <c r="I27" s="77">
        <f>Tabelle6[[#This Row],[Größe 
(cm)]]</f>
        <v>0</v>
      </c>
      <c r="J27" s="137"/>
      <c r="K27" s="153"/>
      <c r="L27" s="137"/>
      <c r="M27" s="153"/>
      <c r="N27" s="131"/>
      <c r="O27" s="162"/>
      <c r="P27" s="131"/>
      <c r="Q27" s="162"/>
      <c r="R27" s="63" t="b">
        <f t="shared" si="1"/>
        <v>0</v>
      </c>
      <c r="S27" s="56" t="e">
        <f t="shared" si="2"/>
        <v>#DIV/0!</v>
      </c>
      <c r="T27" s="139"/>
      <c r="U27" s="4">
        <f>Tabelle6[[#This Row],[TAG]]</f>
        <v>0</v>
      </c>
      <c r="W27" s="107" t="b">
        <f t="shared" si="4"/>
        <v>0</v>
      </c>
      <c r="X27" s="107" t="b">
        <f t="shared" si="5"/>
        <v>0</v>
      </c>
      <c r="Y27" s="107">
        <f t="shared" si="3"/>
        <v>0</v>
      </c>
    </row>
    <row r="28" spans="1:25" x14ac:dyDescent="0.35">
      <c r="A28" t="str">
        <f t="shared" si="0"/>
        <v>00</v>
      </c>
      <c r="B28" s="45">
        <f>Tabelle6[[#This Row],[Testdatum
(mm.dd.jjjj)]]</f>
        <v>0</v>
      </c>
      <c r="C28" s="3">
        <f>Tabelle6[[#This Row],[Testort]]</f>
        <v>0</v>
      </c>
      <c r="D28" s="3">
        <f>Tabelle6[[#This Row],[Maßnahme
(zentral/dezentral)]]</f>
        <v>0</v>
      </c>
      <c r="E28" s="3">
        <f>Tabelle6[[#This Row],[Name]]</f>
        <v>0</v>
      </c>
      <c r="F28" s="3">
        <f>Tabelle6[[#This Row],[Vorname]]</f>
        <v>0</v>
      </c>
      <c r="G28" s="45">
        <f>Tabelle6[[#This Row],[Geburtsdatum
(tt.mm.yyyy)]]</f>
        <v>0</v>
      </c>
      <c r="H28" s="78">
        <f>Tabelle6[[#This Row],[Gewicht
(kg)]]</f>
        <v>0</v>
      </c>
      <c r="I28" s="77">
        <f>Tabelle6[[#This Row],[Größe 
(cm)]]</f>
        <v>0</v>
      </c>
      <c r="J28" s="137"/>
      <c r="K28" s="153"/>
      <c r="L28" s="137"/>
      <c r="M28" s="153"/>
      <c r="N28" s="131"/>
      <c r="O28" s="162"/>
      <c r="P28" s="131"/>
      <c r="Q28" s="162"/>
      <c r="R28" s="63" t="b">
        <f t="shared" si="1"/>
        <v>0</v>
      </c>
      <c r="S28" s="56" t="e">
        <f t="shared" si="2"/>
        <v>#DIV/0!</v>
      </c>
      <c r="T28" s="139"/>
      <c r="U28" s="4">
        <f>Tabelle6[[#This Row],[TAG]]</f>
        <v>0</v>
      </c>
      <c r="W28" s="107" t="b">
        <f t="shared" si="4"/>
        <v>0</v>
      </c>
      <c r="X28" s="107" t="b">
        <f t="shared" si="5"/>
        <v>0</v>
      </c>
      <c r="Y28" s="107">
        <f t="shared" si="3"/>
        <v>0</v>
      </c>
    </row>
    <row r="29" spans="1:25" x14ac:dyDescent="0.35">
      <c r="A29" t="str">
        <f t="shared" si="0"/>
        <v>00</v>
      </c>
      <c r="B29" s="45">
        <f>Tabelle6[[#This Row],[Testdatum
(mm.dd.jjjj)]]</f>
        <v>0</v>
      </c>
      <c r="C29" s="3">
        <f>Tabelle6[[#This Row],[Testort]]</f>
        <v>0</v>
      </c>
      <c r="D29" s="3">
        <f>Tabelle6[[#This Row],[Maßnahme
(zentral/dezentral)]]</f>
        <v>0</v>
      </c>
      <c r="E29" s="3">
        <f>Tabelle6[[#This Row],[Name]]</f>
        <v>0</v>
      </c>
      <c r="F29" s="3">
        <f>Tabelle6[[#This Row],[Vorname]]</f>
        <v>0</v>
      </c>
      <c r="G29" s="45">
        <f>Tabelle6[[#This Row],[Geburtsdatum
(tt.mm.yyyy)]]</f>
        <v>0</v>
      </c>
      <c r="H29" s="78">
        <f>Tabelle6[[#This Row],[Gewicht
(kg)]]</f>
        <v>0</v>
      </c>
      <c r="I29" s="77">
        <f>Tabelle6[[#This Row],[Größe 
(cm)]]</f>
        <v>0</v>
      </c>
      <c r="J29" s="137"/>
      <c r="K29" s="153"/>
      <c r="L29" s="137"/>
      <c r="M29" s="153"/>
      <c r="N29" s="131"/>
      <c r="O29" s="162"/>
      <c r="P29" s="131"/>
      <c r="Q29" s="162"/>
      <c r="R29" s="63" t="b">
        <f t="shared" si="1"/>
        <v>0</v>
      </c>
      <c r="S29" s="56" t="e">
        <f t="shared" si="2"/>
        <v>#DIV/0!</v>
      </c>
      <c r="T29" s="139"/>
      <c r="U29" s="4">
        <f>Tabelle6[[#This Row],[TAG]]</f>
        <v>0</v>
      </c>
      <c r="W29" s="107" t="b">
        <f t="shared" si="4"/>
        <v>0</v>
      </c>
      <c r="X29" s="107" t="b">
        <f t="shared" si="5"/>
        <v>0</v>
      </c>
      <c r="Y29" s="107">
        <f t="shared" si="3"/>
        <v>0</v>
      </c>
    </row>
    <row r="30" spans="1:25" x14ac:dyDescent="0.35">
      <c r="A30" t="str">
        <f t="shared" si="0"/>
        <v>00</v>
      </c>
      <c r="B30" s="45">
        <f>Tabelle6[[#This Row],[Testdatum
(mm.dd.jjjj)]]</f>
        <v>0</v>
      </c>
      <c r="C30" s="3">
        <f>Tabelle6[[#This Row],[Testort]]</f>
        <v>0</v>
      </c>
      <c r="D30" s="3">
        <f>Tabelle6[[#This Row],[Maßnahme
(zentral/dezentral)]]</f>
        <v>0</v>
      </c>
      <c r="E30" s="3">
        <f>Tabelle6[[#This Row],[Name]]</f>
        <v>0</v>
      </c>
      <c r="F30" s="3">
        <f>Tabelle6[[#This Row],[Vorname]]</f>
        <v>0</v>
      </c>
      <c r="G30" s="45">
        <f>Tabelle6[[#This Row],[Geburtsdatum
(tt.mm.yyyy)]]</f>
        <v>0</v>
      </c>
      <c r="H30" s="78">
        <f>Tabelle6[[#This Row],[Gewicht
(kg)]]</f>
        <v>0</v>
      </c>
      <c r="I30" s="77">
        <f>Tabelle6[[#This Row],[Größe 
(cm)]]</f>
        <v>0</v>
      </c>
      <c r="J30" s="137"/>
      <c r="K30" s="153"/>
      <c r="L30" s="137"/>
      <c r="M30" s="153"/>
      <c r="N30" s="131"/>
      <c r="O30" s="162"/>
      <c r="P30" s="131"/>
      <c r="Q30" s="162"/>
      <c r="R30" s="63" t="b">
        <f t="shared" si="1"/>
        <v>0</v>
      </c>
      <c r="S30" s="56" t="e">
        <f t="shared" si="2"/>
        <v>#DIV/0!</v>
      </c>
      <c r="T30" s="139"/>
      <c r="U30" s="4">
        <f>Tabelle6[[#This Row],[TAG]]</f>
        <v>0</v>
      </c>
      <c r="W30" s="107" t="b">
        <f t="shared" si="4"/>
        <v>0</v>
      </c>
      <c r="X30" s="107" t="b">
        <f t="shared" si="5"/>
        <v>0</v>
      </c>
      <c r="Y30" s="107">
        <f t="shared" si="3"/>
        <v>0</v>
      </c>
    </row>
    <row r="31" spans="1:25" x14ac:dyDescent="0.35">
      <c r="A31" t="str">
        <f t="shared" si="0"/>
        <v>00</v>
      </c>
      <c r="B31" s="45">
        <f>Tabelle6[[#This Row],[Testdatum
(mm.dd.jjjj)]]</f>
        <v>0</v>
      </c>
      <c r="C31" s="3">
        <f>Tabelle6[[#This Row],[Testort]]</f>
        <v>0</v>
      </c>
      <c r="D31" s="3">
        <f>Tabelle6[[#This Row],[Maßnahme
(zentral/dezentral)]]</f>
        <v>0</v>
      </c>
      <c r="E31" s="3">
        <f>Tabelle6[[#This Row],[Name]]</f>
        <v>0</v>
      </c>
      <c r="F31" s="3">
        <f>Tabelle6[[#This Row],[Vorname]]</f>
        <v>0</v>
      </c>
      <c r="G31" s="45">
        <f>Tabelle6[[#This Row],[Geburtsdatum
(tt.mm.yyyy)]]</f>
        <v>0</v>
      </c>
      <c r="H31" s="78">
        <f>Tabelle6[[#This Row],[Gewicht
(kg)]]</f>
        <v>0</v>
      </c>
      <c r="I31" s="77">
        <f>Tabelle6[[#This Row],[Größe 
(cm)]]</f>
        <v>0</v>
      </c>
      <c r="J31" s="137"/>
      <c r="K31" s="153"/>
      <c r="L31" s="137"/>
      <c r="M31" s="153"/>
      <c r="N31" s="131"/>
      <c r="O31" s="162"/>
      <c r="P31" s="131"/>
      <c r="Q31" s="162"/>
      <c r="R31" s="63" t="b">
        <f t="shared" si="1"/>
        <v>0</v>
      </c>
      <c r="S31" s="56" t="e">
        <f t="shared" si="2"/>
        <v>#DIV/0!</v>
      </c>
      <c r="T31" s="139"/>
      <c r="U31" s="4">
        <f>Tabelle6[[#This Row],[TAG]]</f>
        <v>0</v>
      </c>
      <c r="W31" s="107" t="b">
        <f t="shared" si="4"/>
        <v>0</v>
      </c>
      <c r="X31" s="107" t="b">
        <f t="shared" si="5"/>
        <v>0</v>
      </c>
      <c r="Y31" s="107">
        <f t="shared" si="3"/>
        <v>0</v>
      </c>
    </row>
    <row r="32" spans="1:25" x14ac:dyDescent="0.35">
      <c r="A32" t="str">
        <f t="shared" si="0"/>
        <v>00</v>
      </c>
      <c r="B32" s="45">
        <f>Tabelle6[[#This Row],[Testdatum
(mm.dd.jjjj)]]</f>
        <v>0</v>
      </c>
      <c r="C32" s="3">
        <f>Tabelle6[[#This Row],[Testort]]</f>
        <v>0</v>
      </c>
      <c r="D32" s="3">
        <f>Tabelle6[[#This Row],[Maßnahme
(zentral/dezentral)]]</f>
        <v>0</v>
      </c>
      <c r="E32" s="3">
        <f>Tabelle6[[#This Row],[Name]]</f>
        <v>0</v>
      </c>
      <c r="F32" s="3">
        <f>Tabelle6[[#This Row],[Vorname]]</f>
        <v>0</v>
      </c>
      <c r="G32" s="45">
        <f>Tabelle6[[#This Row],[Geburtsdatum
(tt.mm.yyyy)]]</f>
        <v>0</v>
      </c>
      <c r="H32" s="78">
        <f>Tabelle6[[#This Row],[Gewicht
(kg)]]</f>
        <v>0</v>
      </c>
      <c r="I32" s="77">
        <f>Tabelle6[[#This Row],[Größe 
(cm)]]</f>
        <v>0</v>
      </c>
      <c r="J32" s="137"/>
      <c r="K32" s="153"/>
      <c r="L32" s="137"/>
      <c r="M32" s="153"/>
      <c r="N32" s="131"/>
      <c r="O32" s="162"/>
      <c r="P32" s="131"/>
      <c r="Q32" s="162"/>
      <c r="R32" s="63" t="b">
        <f t="shared" si="1"/>
        <v>0</v>
      </c>
      <c r="S32" s="56" t="e">
        <f t="shared" si="2"/>
        <v>#DIV/0!</v>
      </c>
      <c r="T32" s="139"/>
      <c r="U32" s="4">
        <f>Tabelle6[[#This Row],[TAG]]</f>
        <v>0</v>
      </c>
      <c r="W32" s="107" t="b">
        <f t="shared" si="4"/>
        <v>0</v>
      </c>
      <c r="X32" s="107" t="b">
        <f t="shared" si="5"/>
        <v>0</v>
      </c>
      <c r="Y32" s="107">
        <f t="shared" si="3"/>
        <v>0</v>
      </c>
    </row>
    <row r="33" spans="1:25" x14ac:dyDescent="0.35">
      <c r="A33" t="str">
        <f t="shared" si="0"/>
        <v>00</v>
      </c>
      <c r="B33" s="45">
        <f>Tabelle6[[#This Row],[Testdatum
(mm.dd.jjjj)]]</f>
        <v>0</v>
      </c>
      <c r="C33" s="3">
        <f>Tabelle6[[#This Row],[Testort]]</f>
        <v>0</v>
      </c>
      <c r="D33" s="3">
        <f>Tabelle6[[#This Row],[Maßnahme
(zentral/dezentral)]]</f>
        <v>0</v>
      </c>
      <c r="E33" s="3">
        <f>Tabelle6[[#This Row],[Name]]</f>
        <v>0</v>
      </c>
      <c r="F33" s="3">
        <f>Tabelle6[[#This Row],[Vorname]]</f>
        <v>0</v>
      </c>
      <c r="G33" s="45">
        <f>Tabelle6[[#This Row],[Geburtsdatum
(tt.mm.yyyy)]]</f>
        <v>0</v>
      </c>
      <c r="H33" s="78">
        <f>Tabelle6[[#This Row],[Gewicht
(kg)]]</f>
        <v>0</v>
      </c>
      <c r="I33" s="77">
        <f>Tabelle6[[#This Row],[Größe 
(cm)]]</f>
        <v>0</v>
      </c>
      <c r="J33" s="137"/>
      <c r="K33" s="153"/>
      <c r="L33" s="137"/>
      <c r="M33" s="153"/>
      <c r="N33" s="131"/>
      <c r="O33" s="162"/>
      <c r="P33" s="131"/>
      <c r="Q33" s="162"/>
      <c r="R33" s="63" t="b">
        <f t="shared" si="1"/>
        <v>0</v>
      </c>
      <c r="S33" s="56" t="e">
        <f t="shared" si="2"/>
        <v>#DIV/0!</v>
      </c>
      <c r="T33" s="139"/>
      <c r="U33" s="4">
        <f>Tabelle6[[#This Row],[TAG]]</f>
        <v>0</v>
      </c>
      <c r="W33" s="107" t="b">
        <f t="shared" si="4"/>
        <v>0</v>
      </c>
      <c r="X33" s="107" t="b">
        <f t="shared" si="5"/>
        <v>0</v>
      </c>
      <c r="Y33" s="107">
        <f t="shared" si="3"/>
        <v>0</v>
      </c>
    </row>
    <row r="34" spans="1:25" x14ac:dyDescent="0.35">
      <c r="A34" t="str">
        <f t="shared" si="0"/>
        <v>00</v>
      </c>
      <c r="B34" s="45">
        <f>Tabelle6[[#This Row],[Testdatum
(mm.dd.jjjj)]]</f>
        <v>0</v>
      </c>
      <c r="C34" s="3">
        <f>Tabelle6[[#This Row],[Testort]]</f>
        <v>0</v>
      </c>
      <c r="D34" s="3">
        <f>Tabelle6[[#This Row],[Maßnahme
(zentral/dezentral)]]</f>
        <v>0</v>
      </c>
      <c r="E34" s="3">
        <f>Tabelle6[[#This Row],[Name]]</f>
        <v>0</v>
      </c>
      <c r="F34" s="3">
        <f>Tabelle6[[#This Row],[Vorname]]</f>
        <v>0</v>
      </c>
      <c r="G34" s="45">
        <f>Tabelle6[[#This Row],[Geburtsdatum
(tt.mm.yyyy)]]</f>
        <v>0</v>
      </c>
      <c r="H34" s="78">
        <f>Tabelle6[[#This Row],[Gewicht
(kg)]]</f>
        <v>0</v>
      </c>
      <c r="I34" s="77">
        <f>Tabelle6[[#This Row],[Größe 
(cm)]]</f>
        <v>0</v>
      </c>
      <c r="J34" s="137"/>
      <c r="K34" s="153"/>
      <c r="L34" s="137"/>
      <c r="M34" s="153"/>
      <c r="N34" s="131"/>
      <c r="O34" s="162"/>
      <c r="P34" s="131"/>
      <c r="Q34" s="162"/>
      <c r="R34" s="63" t="b">
        <f t="shared" si="1"/>
        <v>0</v>
      </c>
      <c r="S34" s="56" t="e">
        <f t="shared" si="2"/>
        <v>#DIV/0!</v>
      </c>
      <c r="T34" s="139"/>
      <c r="U34" s="4">
        <f>Tabelle6[[#This Row],[TAG]]</f>
        <v>0</v>
      </c>
      <c r="W34" s="107" t="b">
        <f t="shared" si="4"/>
        <v>0</v>
      </c>
      <c r="X34" s="107" t="b">
        <f t="shared" si="5"/>
        <v>0</v>
      </c>
      <c r="Y34" s="107">
        <f t="shared" si="3"/>
        <v>0</v>
      </c>
    </row>
    <row r="35" spans="1:25" x14ac:dyDescent="0.35">
      <c r="A35" t="str">
        <f t="shared" si="0"/>
        <v>00</v>
      </c>
      <c r="B35" s="45">
        <f>Tabelle6[[#This Row],[Testdatum
(mm.dd.jjjj)]]</f>
        <v>0</v>
      </c>
      <c r="C35" s="3">
        <f>Tabelle6[[#This Row],[Testort]]</f>
        <v>0</v>
      </c>
      <c r="D35" s="3">
        <f>Tabelle6[[#This Row],[Maßnahme
(zentral/dezentral)]]</f>
        <v>0</v>
      </c>
      <c r="E35" s="3">
        <f>Tabelle6[[#This Row],[Name]]</f>
        <v>0</v>
      </c>
      <c r="F35" s="3">
        <f>Tabelle6[[#This Row],[Vorname]]</f>
        <v>0</v>
      </c>
      <c r="G35" s="45">
        <f>Tabelle6[[#This Row],[Geburtsdatum
(tt.mm.yyyy)]]</f>
        <v>0</v>
      </c>
      <c r="H35" s="78">
        <f>Tabelle6[[#This Row],[Gewicht
(kg)]]</f>
        <v>0</v>
      </c>
      <c r="I35" s="77">
        <f>Tabelle6[[#This Row],[Größe 
(cm)]]</f>
        <v>0</v>
      </c>
      <c r="J35" s="137"/>
      <c r="K35" s="153"/>
      <c r="L35" s="137"/>
      <c r="M35" s="153"/>
      <c r="N35" s="131"/>
      <c r="O35" s="162"/>
      <c r="P35" s="131"/>
      <c r="Q35" s="162"/>
      <c r="R35" s="63" t="b">
        <f t="shared" si="1"/>
        <v>0</v>
      </c>
      <c r="S35" s="56" t="e">
        <f t="shared" si="2"/>
        <v>#DIV/0!</v>
      </c>
      <c r="T35" s="139"/>
      <c r="U35" s="4">
        <f>Tabelle6[[#This Row],[TAG]]</f>
        <v>0</v>
      </c>
      <c r="W35" s="107" t="b">
        <f t="shared" si="4"/>
        <v>0</v>
      </c>
      <c r="X35" s="107" t="b">
        <f t="shared" si="5"/>
        <v>0</v>
      </c>
      <c r="Y35" s="107">
        <f t="shared" si="3"/>
        <v>0</v>
      </c>
    </row>
    <row r="36" spans="1:25" x14ac:dyDescent="0.35">
      <c r="A36" t="str">
        <f t="shared" si="0"/>
        <v>00</v>
      </c>
      <c r="B36" s="45">
        <f>Tabelle6[[#This Row],[Testdatum
(mm.dd.jjjj)]]</f>
        <v>0</v>
      </c>
      <c r="C36" s="3">
        <f>Tabelle6[[#This Row],[Testort]]</f>
        <v>0</v>
      </c>
      <c r="D36" s="3">
        <f>Tabelle6[[#This Row],[Maßnahme
(zentral/dezentral)]]</f>
        <v>0</v>
      </c>
      <c r="E36" s="3">
        <f>Tabelle6[[#This Row],[Name]]</f>
        <v>0</v>
      </c>
      <c r="F36" s="3">
        <f>Tabelle6[[#This Row],[Vorname]]</f>
        <v>0</v>
      </c>
      <c r="G36" s="45">
        <f>Tabelle6[[#This Row],[Geburtsdatum
(tt.mm.yyyy)]]</f>
        <v>0</v>
      </c>
      <c r="H36" s="78">
        <f>Tabelle6[[#This Row],[Gewicht
(kg)]]</f>
        <v>0</v>
      </c>
      <c r="I36" s="77">
        <f>Tabelle6[[#This Row],[Größe 
(cm)]]</f>
        <v>0</v>
      </c>
      <c r="J36" s="137"/>
      <c r="K36" s="153"/>
      <c r="L36" s="137"/>
      <c r="M36" s="153"/>
      <c r="N36" s="131"/>
      <c r="O36" s="162"/>
      <c r="P36" s="131"/>
      <c r="Q36" s="162"/>
      <c r="R36" s="63" t="b">
        <f t="shared" si="1"/>
        <v>0</v>
      </c>
      <c r="S36" s="56" t="e">
        <f t="shared" si="2"/>
        <v>#DIV/0!</v>
      </c>
      <c r="T36" s="139"/>
      <c r="U36" s="4">
        <f>Tabelle6[[#This Row],[TAG]]</f>
        <v>0</v>
      </c>
      <c r="W36" s="107" t="b">
        <f t="shared" si="4"/>
        <v>0</v>
      </c>
      <c r="X36" s="107" t="b">
        <f t="shared" si="5"/>
        <v>0</v>
      </c>
      <c r="Y36" s="107">
        <f t="shared" si="3"/>
        <v>0</v>
      </c>
    </row>
    <row r="37" spans="1:25" x14ac:dyDescent="0.35">
      <c r="A37" t="str">
        <f t="shared" si="0"/>
        <v>00</v>
      </c>
      <c r="B37" s="45">
        <f>Tabelle6[[#This Row],[Testdatum
(mm.dd.jjjj)]]</f>
        <v>0</v>
      </c>
      <c r="C37" s="3">
        <f>Tabelle6[[#This Row],[Testort]]</f>
        <v>0</v>
      </c>
      <c r="D37" s="3">
        <f>Tabelle6[[#This Row],[Maßnahme
(zentral/dezentral)]]</f>
        <v>0</v>
      </c>
      <c r="E37" s="3">
        <f>Tabelle6[[#This Row],[Name]]</f>
        <v>0</v>
      </c>
      <c r="F37" s="3">
        <f>Tabelle6[[#This Row],[Vorname]]</f>
        <v>0</v>
      </c>
      <c r="G37" s="45">
        <f>Tabelle6[[#This Row],[Geburtsdatum
(tt.mm.yyyy)]]</f>
        <v>0</v>
      </c>
      <c r="H37" s="78">
        <f>Tabelle6[[#This Row],[Gewicht
(kg)]]</f>
        <v>0</v>
      </c>
      <c r="I37" s="77">
        <f>Tabelle6[[#This Row],[Größe 
(cm)]]</f>
        <v>0</v>
      </c>
      <c r="J37" s="137"/>
      <c r="K37" s="153"/>
      <c r="L37" s="137"/>
      <c r="M37" s="153"/>
      <c r="N37" s="131"/>
      <c r="O37" s="162"/>
      <c r="P37" s="131"/>
      <c r="Q37" s="162"/>
      <c r="R37" s="63" t="b">
        <f t="shared" si="1"/>
        <v>0</v>
      </c>
      <c r="S37" s="56" t="e">
        <f t="shared" si="2"/>
        <v>#DIV/0!</v>
      </c>
      <c r="T37" s="139"/>
      <c r="U37" s="4">
        <f>Tabelle6[[#This Row],[TAG]]</f>
        <v>0</v>
      </c>
      <c r="W37" s="107" t="b">
        <f t="shared" si="4"/>
        <v>0</v>
      </c>
      <c r="X37" s="107" t="b">
        <f t="shared" si="5"/>
        <v>0</v>
      </c>
      <c r="Y37" s="107">
        <f t="shared" si="3"/>
        <v>0</v>
      </c>
    </row>
  </sheetData>
  <sheetProtection algorithmName="SHA-512" hashValue="Ib2HGWUcaN3tCYoYH3FR1CdH7Fc6lpZwn17AciPIWkVvOOidR5IRVX83T/23lyvxhxcx5zHtqtQnVHBanc2qEg==" saltValue="bW4pdLoX8llisOQ5YsIAXw==" spinCount="100000" sheet="1" objects="1" scenarios="1"/>
  <mergeCells count="5">
    <mergeCell ref="J1:K1"/>
    <mergeCell ref="L1:M1"/>
    <mergeCell ref="N1:O1"/>
    <mergeCell ref="P1:Q1"/>
    <mergeCell ref="R1:S1"/>
  </mergeCells>
  <dataValidations count="3">
    <dataValidation type="decimal" allowBlank="1" showInputMessage="1" showErrorMessage="1" error="Angabe entspricht nicht der Formatvorgabe" sqref="H3" xr:uid="{00000000-0002-0000-0500-000000000000}">
      <formula1>1</formula1>
      <formula2>150</formula2>
    </dataValidation>
    <dataValidation type="decimal" allowBlank="1" showInputMessage="1" showErrorMessage="1" error="Angabe entspricht nicht der Formatvorgabe" sqref="I3" xr:uid="{00000000-0002-0000-0500-000001000000}">
      <formula1>100</formula1>
      <formula2>250</formula2>
    </dataValidation>
    <dataValidation type="whole" allowBlank="1" showInputMessage="1" showErrorMessage="1" sqref="Q3:Q37 O3:O37" xr:uid="{00000000-0002-0000-0500-000002000000}">
      <formula1>0</formula1>
      <formula2>5</formula2>
    </dataValidation>
  </dataValidations>
  <pageMargins left="0.7" right="0.7" top="0.78740157499999996" bottom="0.78740157499999996" header="0.3" footer="0.3"/>
  <ignoredErrors>
    <ignoredError sqref="R3" calculatedColumn="1"/>
  </ignoredErrors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B37"/>
  <sheetViews>
    <sheetView topLeftCell="B1" zoomScaleNormal="100" workbookViewId="0">
      <selection activeCell="J4" sqref="J4"/>
    </sheetView>
  </sheetViews>
  <sheetFormatPr baseColWidth="10" defaultRowHeight="14.5" x14ac:dyDescent="0.35"/>
  <cols>
    <col min="1" max="1" width="0" hidden="1" customWidth="1"/>
    <col min="2" max="2" width="11.453125" style="45"/>
    <col min="4" max="4" width="15.81640625" style="3" customWidth="1"/>
    <col min="5" max="5" width="11.81640625" customWidth="1"/>
    <col min="6" max="6" width="11.54296875" customWidth="1"/>
    <col min="7" max="7" width="13.54296875" style="43" customWidth="1"/>
    <col min="8" max="8" width="11.453125" style="68"/>
    <col min="9" max="9" width="11.453125" style="97"/>
    <col min="10" max="10" width="11.453125" style="47"/>
    <col min="11" max="11" width="11.453125" style="60"/>
    <col min="12" max="12" width="11.453125" style="47"/>
    <col min="13" max="13" width="11.453125" style="60"/>
    <col min="14" max="14" width="15.81640625" style="47" customWidth="1"/>
    <col min="15" max="15" width="15.81640625" style="60" customWidth="1"/>
    <col min="16" max="16" width="15.81640625" style="68" customWidth="1"/>
    <col min="17" max="17" width="15.81640625" style="97" customWidth="1"/>
    <col min="18" max="19" width="11.453125" style="47"/>
    <col min="20" max="20" width="34.453125" customWidth="1"/>
    <col min="21" max="21" width="13.54296875" customWidth="1"/>
    <col min="22" max="22" width="34.453125" customWidth="1"/>
    <col min="23" max="24" width="11.54296875" style="110" customWidth="1"/>
    <col min="25" max="25" width="11.453125" style="111"/>
  </cols>
  <sheetData>
    <row r="1" spans="1:28" ht="15" customHeight="1" x14ac:dyDescent="0.35">
      <c r="B1" s="44"/>
      <c r="C1" s="11"/>
      <c r="D1" s="83"/>
      <c r="E1" s="23"/>
      <c r="F1" s="23"/>
      <c r="G1" s="64"/>
      <c r="H1" s="71"/>
      <c r="I1" s="96"/>
      <c r="J1" s="187" t="s">
        <v>7</v>
      </c>
      <c r="K1" s="188"/>
      <c r="L1" s="187" t="s">
        <v>8</v>
      </c>
      <c r="M1" s="188"/>
      <c r="N1" s="187" t="s">
        <v>9</v>
      </c>
      <c r="O1" s="188"/>
      <c r="P1" s="187" t="s">
        <v>10</v>
      </c>
      <c r="Q1" s="188"/>
      <c r="R1" s="184" t="s">
        <v>11</v>
      </c>
      <c r="S1" s="186"/>
      <c r="T1" s="70"/>
      <c r="U1" s="11"/>
      <c r="W1" s="107"/>
      <c r="X1" s="107"/>
      <c r="Y1" s="108"/>
    </row>
    <row r="2" spans="1:28" s="35" customFormat="1" ht="33" customHeight="1" x14ac:dyDescent="0.35">
      <c r="B2" s="17" t="s">
        <v>46</v>
      </c>
      <c r="C2" s="18" t="s">
        <v>47</v>
      </c>
      <c r="D2" s="19" t="s">
        <v>48</v>
      </c>
      <c r="E2" s="22" t="s">
        <v>0</v>
      </c>
      <c r="F2" s="22" t="s">
        <v>1</v>
      </c>
      <c r="G2" s="65" t="s">
        <v>13</v>
      </c>
      <c r="H2" s="98" t="s">
        <v>14</v>
      </c>
      <c r="I2" s="99" t="s">
        <v>15</v>
      </c>
      <c r="J2" s="145" t="s">
        <v>117</v>
      </c>
      <c r="K2" s="146" t="s">
        <v>102</v>
      </c>
      <c r="L2" s="145" t="s">
        <v>118</v>
      </c>
      <c r="M2" s="146" t="s">
        <v>119</v>
      </c>
      <c r="N2" s="145" t="s">
        <v>120</v>
      </c>
      <c r="O2" s="146" t="s">
        <v>121</v>
      </c>
      <c r="P2" s="145" t="s">
        <v>116</v>
      </c>
      <c r="Q2" s="146" t="s">
        <v>115</v>
      </c>
      <c r="R2" s="98" t="s">
        <v>84</v>
      </c>
      <c r="S2" s="100" t="s">
        <v>85</v>
      </c>
      <c r="T2" s="143" t="s">
        <v>28</v>
      </c>
      <c r="U2" s="10" t="s">
        <v>27</v>
      </c>
      <c r="W2" s="109" t="s">
        <v>89</v>
      </c>
      <c r="X2" s="109" t="s">
        <v>90</v>
      </c>
      <c r="Y2" s="109" t="s">
        <v>92</v>
      </c>
    </row>
    <row r="3" spans="1:28" s="38" customFormat="1" x14ac:dyDescent="0.35">
      <c r="A3" s="38" t="str">
        <f>CONCATENATE(E3,G3)</f>
        <v>Mustermann32143</v>
      </c>
      <c r="B3" s="20">
        <f>Tabelle6[[#This Row],[Testdatum
(mm.dd.jjjj)]]</f>
        <v>44904</v>
      </c>
      <c r="C3" s="21" t="str">
        <f>Tabelle6[[#This Row],[Testort]]</f>
        <v>Berlin</v>
      </c>
      <c r="D3" s="21" t="str">
        <f>Tabelle6[[#This Row],[Maßnahme
(zentral/dezentral)]]</f>
        <v>dezentral</v>
      </c>
      <c r="E3" s="24" t="s">
        <v>40</v>
      </c>
      <c r="F3" s="25" t="s">
        <v>41</v>
      </c>
      <c r="G3" s="26">
        <v>32143</v>
      </c>
      <c r="H3" s="69">
        <v>85</v>
      </c>
      <c r="I3" s="27">
        <v>188</v>
      </c>
      <c r="J3" s="63">
        <v>80</v>
      </c>
      <c r="K3" s="62">
        <v>4</v>
      </c>
      <c r="L3" s="63">
        <v>105</v>
      </c>
      <c r="M3" s="62">
        <v>4</v>
      </c>
      <c r="N3" s="63">
        <v>130</v>
      </c>
      <c r="O3" s="62">
        <v>5</v>
      </c>
      <c r="P3" s="63">
        <v>140</v>
      </c>
      <c r="Q3" s="62">
        <v>2</v>
      </c>
      <c r="R3" s="63">
        <f>IF(O3=5,Y3,W3)</f>
        <v>147.56299999999999</v>
      </c>
      <c r="S3" s="57">
        <f>R3/H3*100</f>
        <v>173.6035294117647</v>
      </c>
      <c r="T3" s="41"/>
      <c r="U3" s="68" t="s">
        <v>80</v>
      </c>
      <c r="W3" s="107">
        <f>IF(O3=1,N3,IF(O3=2,N3*1.0286,IF(O3=3,N3*1.0589,IF(O3=4,N3*1.091,IF(O3=5,N3*1.1351)))))</f>
        <v>147.56299999999999</v>
      </c>
      <c r="X3" s="107">
        <f>IF(Q3=1,P3,IF(Q3=2,P3*1.0286,IF(Q3=3,P3*1.0589,IF(Q3=4,P3*1.091,IF(Q3=5,P3*1.1351)))))</f>
        <v>144.00399999999999</v>
      </c>
      <c r="Y3" s="107">
        <f>MAX(W3:X3)</f>
        <v>147.56299999999999</v>
      </c>
    </row>
    <row r="4" spans="1:28" x14ac:dyDescent="0.35">
      <c r="A4" s="38" t="str">
        <f t="shared" ref="A4:A37" si="0">CONCATENATE(E4,G4)</f>
        <v>00</v>
      </c>
      <c r="B4" s="95">
        <f>Tabelle6[[#This Row],[Testdatum
(mm.dd.jjjj)]]</f>
        <v>0</v>
      </c>
      <c r="C4" s="82">
        <f>Tabelle6[[#This Row],[Testort]]</f>
        <v>0</v>
      </c>
      <c r="D4" s="82">
        <f>Tabelle6[[#This Row],[Maßnahme
(zentral/dezentral)]]</f>
        <v>0</v>
      </c>
      <c r="E4" s="82">
        <f>Tabelle6[[#This Row],[Name]]</f>
        <v>0</v>
      </c>
      <c r="F4" s="82">
        <f>Tabelle6[[#This Row],[Vorname]]</f>
        <v>0</v>
      </c>
      <c r="G4" s="95">
        <f>Tabelle6[[#This Row],[Geburtsdatum
(tt.mm.yyyy)]]</f>
        <v>0</v>
      </c>
      <c r="H4" s="80">
        <f>Tabelle6[[#This Row],[Gewicht
(kg)]]</f>
        <v>0</v>
      </c>
      <c r="I4" s="81">
        <f>Tabelle6[[#This Row],[Größe 
(cm)]]</f>
        <v>0</v>
      </c>
      <c r="J4" s="151"/>
      <c r="K4" s="150"/>
      <c r="L4" s="151"/>
      <c r="M4" s="150"/>
      <c r="N4" s="131"/>
      <c r="O4" s="162"/>
      <c r="P4" s="131"/>
      <c r="Q4" s="162"/>
      <c r="R4" s="63" t="b">
        <f t="shared" ref="R4:R37" si="1">IF(O4=5,Y4,W4)</f>
        <v>0</v>
      </c>
      <c r="S4" s="58" t="e">
        <f>R4/H4*100</f>
        <v>#DIV/0!</v>
      </c>
      <c r="T4" s="152"/>
      <c r="U4" s="79">
        <f>Tabelle6[[#This Row],[TAG]]</f>
        <v>0</v>
      </c>
      <c r="W4" s="107" t="b">
        <f t="shared" ref="W4:W37" si="2">IF(O4=1,N4,IF(O4=2,N4*1.0286,IF(O4=3,N4*1.0589,IF(O4=4,N4*1.091,IF(O4=5,N4*1.1351)))))</f>
        <v>0</v>
      </c>
      <c r="X4" s="107" t="b">
        <f t="shared" ref="X4:X37" si="3">IF(Q4=1,P4,IF(Q4=2,P4*1.0286,IF(Q4=3,P4*1.0589,IF(Q4=4,P4*1.091,IF(Q4=5,P4*1.1351)))))</f>
        <v>0</v>
      </c>
      <c r="Y4" s="107">
        <f t="shared" ref="Y4:Y37" si="4">MAX(W4:X4)</f>
        <v>0</v>
      </c>
    </row>
    <row r="5" spans="1:28" x14ac:dyDescent="0.35">
      <c r="A5" s="38" t="str">
        <f t="shared" si="0"/>
        <v>00</v>
      </c>
      <c r="B5" s="95">
        <f>Tabelle6[[#This Row],[Testdatum
(mm.dd.jjjj)]]</f>
        <v>0</v>
      </c>
      <c r="C5" s="82">
        <f>Tabelle6[[#This Row],[Testort]]</f>
        <v>0</v>
      </c>
      <c r="D5" s="82">
        <f>Tabelle6[[#This Row],[Maßnahme
(zentral/dezentral)]]</f>
        <v>0</v>
      </c>
      <c r="E5" s="82">
        <f>Tabelle6[[#This Row],[Name]]</f>
        <v>0</v>
      </c>
      <c r="F5" s="82">
        <f>Tabelle6[[#This Row],[Vorname]]</f>
        <v>0</v>
      </c>
      <c r="G5" s="95">
        <f>Tabelle6[[#This Row],[Geburtsdatum
(tt.mm.yyyy)]]</f>
        <v>0</v>
      </c>
      <c r="H5" s="80">
        <f>Tabelle6[[#This Row],[Gewicht
(kg)]]</f>
        <v>0</v>
      </c>
      <c r="I5" s="81">
        <f>Tabelle6[[#This Row],[Größe 
(cm)]]</f>
        <v>0</v>
      </c>
      <c r="J5" s="151"/>
      <c r="K5" s="150"/>
      <c r="L5" s="151"/>
      <c r="M5" s="150"/>
      <c r="N5" s="131"/>
      <c r="O5" s="162"/>
      <c r="P5" s="131"/>
      <c r="Q5" s="162"/>
      <c r="R5" s="63" t="b">
        <f t="shared" si="1"/>
        <v>0</v>
      </c>
      <c r="S5" s="58" t="e">
        <f t="shared" ref="S5:S37" si="5">R5/H5*100</f>
        <v>#DIV/0!</v>
      </c>
      <c r="T5" s="152"/>
      <c r="U5" s="79">
        <f>Tabelle6[[#This Row],[TAG]]</f>
        <v>0</v>
      </c>
      <c r="W5" s="107" t="b">
        <f t="shared" si="2"/>
        <v>0</v>
      </c>
      <c r="X5" s="107" t="b">
        <f t="shared" si="3"/>
        <v>0</v>
      </c>
      <c r="Y5" s="107">
        <f t="shared" si="4"/>
        <v>0</v>
      </c>
    </row>
    <row r="6" spans="1:28" x14ac:dyDescent="0.35">
      <c r="A6" s="38" t="str">
        <f t="shared" si="0"/>
        <v>00</v>
      </c>
      <c r="B6" s="95">
        <f>Tabelle6[[#This Row],[Testdatum
(mm.dd.jjjj)]]</f>
        <v>0</v>
      </c>
      <c r="C6" s="82">
        <f>Tabelle6[[#This Row],[Testort]]</f>
        <v>0</v>
      </c>
      <c r="D6" s="82">
        <f>Tabelle6[[#This Row],[Maßnahme
(zentral/dezentral)]]</f>
        <v>0</v>
      </c>
      <c r="E6" s="82">
        <f>Tabelle6[[#This Row],[Name]]</f>
        <v>0</v>
      </c>
      <c r="F6" s="82">
        <f>Tabelle6[[#This Row],[Vorname]]</f>
        <v>0</v>
      </c>
      <c r="G6" s="95">
        <f>Tabelle6[[#This Row],[Geburtsdatum
(tt.mm.yyyy)]]</f>
        <v>0</v>
      </c>
      <c r="H6" s="80">
        <f>Tabelle6[[#This Row],[Gewicht
(kg)]]</f>
        <v>0</v>
      </c>
      <c r="I6" s="81">
        <f>Tabelle6[[#This Row],[Größe 
(cm)]]</f>
        <v>0</v>
      </c>
      <c r="J6" s="151"/>
      <c r="K6" s="150"/>
      <c r="L6" s="151"/>
      <c r="M6" s="150"/>
      <c r="N6" s="131"/>
      <c r="O6" s="162"/>
      <c r="P6" s="131"/>
      <c r="Q6" s="162"/>
      <c r="R6" s="63" t="b">
        <f t="shared" si="1"/>
        <v>0</v>
      </c>
      <c r="S6" s="58" t="e">
        <f t="shared" si="5"/>
        <v>#DIV/0!</v>
      </c>
      <c r="T6" s="152"/>
      <c r="U6" s="79">
        <f>Tabelle6[[#This Row],[TAG]]</f>
        <v>0</v>
      </c>
      <c r="W6" s="107" t="b">
        <f t="shared" si="2"/>
        <v>0</v>
      </c>
      <c r="X6" s="107" t="b">
        <f t="shared" si="3"/>
        <v>0</v>
      </c>
      <c r="Y6" s="107">
        <f t="shared" si="4"/>
        <v>0</v>
      </c>
    </row>
    <row r="7" spans="1:28" x14ac:dyDescent="0.35">
      <c r="A7" s="38" t="str">
        <f t="shared" si="0"/>
        <v>00</v>
      </c>
      <c r="B7" s="95">
        <f>Tabelle6[[#This Row],[Testdatum
(mm.dd.jjjj)]]</f>
        <v>0</v>
      </c>
      <c r="C7" s="82">
        <f>Tabelle6[[#This Row],[Testort]]</f>
        <v>0</v>
      </c>
      <c r="D7" s="82">
        <f>Tabelle6[[#This Row],[Maßnahme
(zentral/dezentral)]]</f>
        <v>0</v>
      </c>
      <c r="E7" s="82">
        <f>Tabelle6[[#This Row],[Name]]</f>
        <v>0</v>
      </c>
      <c r="F7" s="82">
        <f>Tabelle6[[#This Row],[Vorname]]</f>
        <v>0</v>
      </c>
      <c r="G7" s="95">
        <f>Tabelle6[[#This Row],[Geburtsdatum
(tt.mm.yyyy)]]</f>
        <v>0</v>
      </c>
      <c r="H7" s="80">
        <f>Tabelle6[[#This Row],[Gewicht
(kg)]]</f>
        <v>0</v>
      </c>
      <c r="I7" s="81">
        <f>Tabelle6[[#This Row],[Größe 
(cm)]]</f>
        <v>0</v>
      </c>
      <c r="J7" s="151"/>
      <c r="K7" s="150"/>
      <c r="L7" s="151"/>
      <c r="M7" s="150"/>
      <c r="N7" s="131"/>
      <c r="O7" s="162"/>
      <c r="P7" s="131"/>
      <c r="Q7" s="162"/>
      <c r="R7" s="63" t="b">
        <f>IF(O7=5,Y7,W7)</f>
        <v>0</v>
      </c>
      <c r="S7" s="58" t="e">
        <f t="shared" si="5"/>
        <v>#DIV/0!</v>
      </c>
      <c r="T7" s="152"/>
      <c r="U7" s="79">
        <f>Tabelle6[[#This Row],[TAG]]</f>
        <v>0</v>
      </c>
      <c r="W7" s="107" t="b">
        <f t="shared" si="2"/>
        <v>0</v>
      </c>
      <c r="X7" s="107" t="b">
        <f t="shared" si="3"/>
        <v>0</v>
      </c>
      <c r="Y7" s="107">
        <f t="shared" si="4"/>
        <v>0</v>
      </c>
    </row>
    <row r="8" spans="1:28" x14ac:dyDescent="0.35">
      <c r="A8" s="38" t="str">
        <f t="shared" si="0"/>
        <v>00</v>
      </c>
      <c r="B8" s="95">
        <f>Tabelle6[[#This Row],[Testdatum
(mm.dd.jjjj)]]</f>
        <v>0</v>
      </c>
      <c r="C8" s="82">
        <f>Tabelle6[[#This Row],[Testort]]</f>
        <v>0</v>
      </c>
      <c r="D8" s="82">
        <f>Tabelle6[[#This Row],[Maßnahme
(zentral/dezentral)]]</f>
        <v>0</v>
      </c>
      <c r="E8" s="82">
        <f>Tabelle6[[#This Row],[Name]]</f>
        <v>0</v>
      </c>
      <c r="F8" s="82">
        <f>Tabelle6[[#This Row],[Vorname]]</f>
        <v>0</v>
      </c>
      <c r="G8" s="95">
        <f>Tabelle6[[#This Row],[Geburtsdatum
(tt.mm.yyyy)]]</f>
        <v>0</v>
      </c>
      <c r="H8" s="80">
        <f>Tabelle6[[#This Row],[Gewicht
(kg)]]</f>
        <v>0</v>
      </c>
      <c r="I8" s="81">
        <f>Tabelle6[[#This Row],[Größe 
(cm)]]</f>
        <v>0</v>
      </c>
      <c r="J8" s="151"/>
      <c r="K8" s="150"/>
      <c r="L8" s="151"/>
      <c r="M8" s="150"/>
      <c r="N8" s="131"/>
      <c r="O8" s="162"/>
      <c r="P8" s="131"/>
      <c r="Q8" s="162"/>
      <c r="R8" s="63" t="b">
        <f t="shared" si="1"/>
        <v>0</v>
      </c>
      <c r="S8" s="58" t="e">
        <f t="shared" si="5"/>
        <v>#DIV/0!</v>
      </c>
      <c r="T8" s="152"/>
      <c r="U8" s="79">
        <f>Tabelle6[[#This Row],[TAG]]</f>
        <v>0</v>
      </c>
      <c r="W8" s="107" t="b">
        <f t="shared" si="2"/>
        <v>0</v>
      </c>
      <c r="X8" s="107" t="b">
        <f t="shared" si="3"/>
        <v>0</v>
      </c>
      <c r="Y8" s="107">
        <f t="shared" si="4"/>
        <v>0</v>
      </c>
    </row>
    <row r="9" spans="1:28" x14ac:dyDescent="0.35">
      <c r="A9" s="38" t="str">
        <f t="shared" si="0"/>
        <v>00</v>
      </c>
      <c r="B9" s="95">
        <f>Tabelle6[[#This Row],[Testdatum
(mm.dd.jjjj)]]</f>
        <v>0</v>
      </c>
      <c r="C9" s="82">
        <f>Tabelle6[[#This Row],[Testort]]</f>
        <v>0</v>
      </c>
      <c r="D9" s="82">
        <f>Tabelle6[[#This Row],[Maßnahme
(zentral/dezentral)]]</f>
        <v>0</v>
      </c>
      <c r="E9" s="82">
        <f>Tabelle6[[#This Row],[Name]]</f>
        <v>0</v>
      </c>
      <c r="F9" s="82">
        <f>Tabelle6[[#This Row],[Vorname]]</f>
        <v>0</v>
      </c>
      <c r="G9" s="95">
        <f>Tabelle6[[#This Row],[Geburtsdatum
(tt.mm.yyyy)]]</f>
        <v>0</v>
      </c>
      <c r="H9" s="80">
        <f>Tabelle6[[#This Row],[Gewicht
(kg)]]</f>
        <v>0</v>
      </c>
      <c r="I9" s="81">
        <f>Tabelle6[[#This Row],[Größe 
(cm)]]</f>
        <v>0</v>
      </c>
      <c r="J9" s="151"/>
      <c r="K9" s="150"/>
      <c r="L9" s="151"/>
      <c r="M9" s="150"/>
      <c r="N9" s="131"/>
      <c r="O9" s="162"/>
      <c r="P9" s="131"/>
      <c r="Q9" s="162"/>
      <c r="R9" s="63" t="b">
        <f t="shared" si="1"/>
        <v>0</v>
      </c>
      <c r="S9" s="58" t="e">
        <f t="shared" si="5"/>
        <v>#DIV/0!</v>
      </c>
      <c r="T9" s="152"/>
      <c r="U9" s="79">
        <f>Tabelle6[[#This Row],[TAG]]</f>
        <v>0</v>
      </c>
      <c r="W9" s="107" t="b">
        <f t="shared" si="2"/>
        <v>0</v>
      </c>
      <c r="X9" s="107" t="b">
        <f t="shared" si="3"/>
        <v>0</v>
      </c>
      <c r="Y9" s="107">
        <f t="shared" si="4"/>
        <v>0</v>
      </c>
    </row>
    <row r="10" spans="1:28" x14ac:dyDescent="0.35">
      <c r="A10" s="38" t="str">
        <f t="shared" si="0"/>
        <v>00</v>
      </c>
      <c r="B10" s="95">
        <f>Tabelle6[[#This Row],[Testdatum
(mm.dd.jjjj)]]</f>
        <v>0</v>
      </c>
      <c r="C10" s="82">
        <f>Tabelle6[[#This Row],[Testort]]</f>
        <v>0</v>
      </c>
      <c r="D10" s="82">
        <f>Tabelle6[[#This Row],[Maßnahme
(zentral/dezentral)]]</f>
        <v>0</v>
      </c>
      <c r="E10" s="82">
        <f>Tabelle6[[#This Row],[Name]]</f>
        <v>0</v>
      </c>
      <c r="F10" s="82">
        <f>Tabelle6[[#This Row],[Vorname]]</f>
        <v>0</v>
      </c>
      <c r="G10" s="95">
        <f>Tabelle6[[#This Row],[Geburtsdatum
(tt.mm.yyyy)]]</f>
        <v>0</v>
      </c>
      <c r="H10" s="80">
        <f>Tabelle6[[#This Row],[Gewicht
(kg)]]</f>
        <v>0</v>
      </c>
      <c r="I10" s="81">
        <f>Tabelle6[[#This Row],[Größe 
(cm)]]</f>
        <v>0</v>
      </c>
      <c r="J10" s="151"/>
      <c r="K10" s="150"/>
      <c r="L10" s="151"/>
      <c r="M10" s="150"/>
      <c r="N10" s="131"/>
      <c r="O10" s="162"/>
      <c r="P10" s="131"/>
      <c r="Q10" s="162"/>
      <c r="R10" s="63" t="b">
        <f t="shared" si="1"/>
        <v>0</v>
      </c>
      <c r="S10" s="58" t="e">
        <f t="shared" si="5"/>
        <v>#DIV/0!</v>
      </c>
      <c r="T10" s="152"/>
      <c r="U10" s="79">
        <f>Tabelle6[[#This Row],[TAG]]</f>
        <v>0</v>
      </c>
      <c r="W10" s="107" t="b">
        <f t="shared" si="2"/>
        <v>0</v>
      </c>
      <c r="X10" s="107" t="b">
        <f t="shared" si="3"/>
        <v>0</v>
      </c>
      <c r="Y10" s="107">
        <f t="shared" si="4"/>
        <v>0</v>
      </c>
      <c r="AB10" s="112"/>
    </row>
    <row r="11" spans="1:28" x14ac:dyDescent="0.35">
      <c r="A11" s="38" t="str">
        <f t="shared" si="0"/>
        <v>00</v>
      </c>
      <c r="B11" s="95">
        <f>Tabelle6[[#This Row],[Testdatum
(mm.dd.jjjj)]]</f>
        <v>0</v>
      </c>
      <c r="C11" s="82">
        <f>Tabelle6[[#This Row],[Testort]]</f>
        <v>0</v>
      </c>
      <c r="D11" s="82">
        <f>Tabelle6[[#This Row],[Maßnahme
(zentral/dezentral)]]</f>
        <v>0</v>
      </c>
      <c r="E11" s="82">
        <f>Tabelle6[[#This Row],[Name]]</f>
        <v>0</v>
      </c>
      <c r="F11" s="82">
        <f>Tabelle6[[#This Row],[Vorname]]</f>
        <v>0</v>
      </c>
      <c r="G11" s="95">
        <f>Tabelle6[[#This Row],[Geburtsdatum
(tt.mm.yyyy)]]</f>
        <v>0</v>
      </c>
      <c r="H11" s="80">
        <f>Tabelle6[[#This Row],[Gewicht
(kg)]]</f>
        <v>0</v>
      </c>
      <c r="I11" s="81">
        <f>Tabelle6[[#This Row],[Größe 
(cm)]]</f>
        <v>0</v>
      </c>
      <c r="J11" s="151"/>
      <c r="K11" s="150"/>
      <c r="L11" s="151"/>
      <c r="M11" s="150"/>
      <c r="N11" s="131"/>
      <c r="O11" s="162"/>
      <c r="P11" s="131"/>
      <c r="Q11" s="162"/>
      <c r="R11" s="63" t="b">
        <f t="shared" si="1"/>
        <v>0</v>
      </c>
      <c r="S11" s="58" t="e">
        <f t="shared" si="5"/>
        <v>#DIV/0!</v>
      </c>
      <c r="T11" s="152"/>
      <c r="U11" s="79">
        <f>Tabelle6[[#This Row],[TAG]]</f>
        <v>0</v>
      </c>
      <c r="W11" s="107" t="b">
        <f t="shared" si="2"/>
        <v>0</v>
      </c>
      <c r="X11" s="107" t="b">
        <f t="shared" si="3"/>
        <v>0</v>
      </c>
      <c r="Y11" s="107">
        <f t="shared" si="4"/>
        <v>0</v>
      </c>
      <c r="AB11" s="112"/>
    </row>
    <row r="12" spans="1:28" x14ac:dyDescent="0.35">
      <c r="A12" s="38" t="str">
        <f t="shared" si="0"/>
        <v>00</v>
      </c>
      <c r="B12" s="95">
        <f>Tabelle6[[#This Row],[Testdatum
(mm.dd.jjjj)]]</f>
        <v>0</v>
      </c>
      <c r="C12" s="82">
        <f>Tabelle6[[#This Row],[Testort]]</f>
        <v>0</v>
      </c>
      <c r="D12" s="82">
        <f>Tabelle6[[#This Row],[Maßnahme
(zentral/dezentral)]]</f>
        <v>0</v>
      </c>
      <c r="E12" s="82">
        <f>Tabelle6[[#This Row],[Name]]</f>
        <v>0</v>
      </c>
      <c r="F12" s="82">
        <f>Tabelle6[[#This Row],[Vorname]]</f>
        <v>0</v>
      </c>
      <c r="G12" s="95">
        <f>Tabelle6[[#This Row],[Geburtsdatum
(tt.mm.yyyy)]]</f>
        <v>0</v>
      </c>
      <c r="H12" s="80">
        <f>Tabelle6[[#This Row],[Gewicht
(kg)]]</f>
        <v>0</v>
      </c>
      <c r="I12" s="81">
        <f>Tabelle6[[#This Row],[Größe 
(cm)]]</f>
        <v>0</v>
      </c>
      <c r="J12" s="151"/>
      <c r="K12" s="150"/>
      <c r="L12" s="151"/>
      <c r="M12" s="150"/>
      <c r="N12" s="131"/>
      <c r="O12" s="162"/>
      <c r="P12" s="131"/>
      <c r="Q12" s="162"/>
      <c r="R12" s="63" t="b">
        <f t="shared" si="1"/>
        <v>0</v>
      </c>
      <c r="S12" s="58" t="e">
        <f t="shared" si="5"/>
        <v>#DIV/0!</v>
      </c>
      <c r="T12" s="152"/>
      <c r="U12" s="79">
        <f>Tabelle6[[#This Row],[TAG]]</f>
        <v>0</v>
      </c>
      <c r="W12" s="107" t="b">
        <f t="shared" si="2"/>
        <v>0</v>
      </c>
      <c r="X12" s="107" t="b">
        <f t="shared" si="3"/>
        <v>0</v>
      </c>
      <c r="Y12" s="107">
        <f t="shared" si="4"/>
        <v>0</v>
      </c>
      <c r="AB12" s="112"/>
    </row>
    <row r="13" spans="1:28" x14ac:dyDescent="0.35">
      <c r="A13" s="38" t="str">
        <f t="shared" si="0"/>
        <v>00</v>
      </c>
      <c r="B13" s="95">
        <f>Tabelle6[[#This Row],[Testdatum
(mm.dd.jjjj)]]</f>
        <v>0</v>
      </c>
      <c r="C13" s="82">
        <f>Tabelle6[[#This Row],[Testort]]</f>
        <v>0</v>
      </c>
      <c r="D13" s="82">
        <f>Tabelle6[[#This Row],[Maßnahme
(zentral/dezentral)]]</f>
        <v>0</v>
      </c>
      <c r="E13" s="82">
        <f>Tabelle6[[#This Row],[Name]]</f>
        <v>0</v>
      </c>
      <c r="F13" s="82">
        <f>Tabelle6[[#This Row],[Vorname]]</f>
        <v>0</v>
      </c>
      <c r="G13" s="95">
        <f>Tabelle6[[#This Row],[Geburtsdatum
(tt.mm.yyyy)]]</f>
        <v>0</v>
      </c>
      <c r="H13" s="80">
        <f>Tabelle6[[#This Row],[Gewicht
(kg)]]</f>
        <v>0</v>
      </c>
      <c r="I13" s="81">
        <f>Tabelle6[[#This Row],[Größe 
(cm)]]</f>
        <v>0</v>
      </c>
      <c r="J13" s="151"/>
      <c r="K13" s="150"/>
      <c r="L13" s="151"/>
      <c r="M13" s="150"/>
      <c r="N13" s="131"/>
      <c r="O13" s="162"/>
      <c r="P13" s="131"/>
      <c r="Q13" s="162"/>
      <c r="R13" s="63" t="b">
        <f t="shared" si="1"/>
        <v>0</v>
      </c>
      <c r="S13" s="58" t="e">
        <f t="shared" si="5"/>
        <v>#DIV/0!</v>
      </c>
      <c r="T13" s="152"/>
      <c r="U13" s="79">
        <f>Tabelle6[[#This Row],[TAG]]</f>
        <v>0</v>
      </c>
      <c r="W13" s="107" t="b">
        <f t="shared" si="2"/>
        <v>0</v>
      </c>
      <c r="X13" s="107" t="b">
        <f t="shared" si="3"/>
        <v>0</v>
      </c>
      <c r="Y13" s="107">
        <f t="shared" si="4"/>
        <v>0</v>
      </c>
      <c r="AB13" s="112"/>
    </row>
    <row r="14" spans="1:28" x14ac:dyDescent="0.35">
      <c r="A14" s="38" t="str">
        <f t="shared" si="0"/>
        <v>00</v>
      </c>
      <c r="B14" s="95">
        <f>Tabelle6[[#This Row],[Testdatum
(mm.dd.jjjj)]]</f>
        <v>0</v>
      </c>
      <c r="C14" s="82">
        <f>Tabelle6[[#This Row],[Testort]]</f>
        <v>0</v>
      </c>
      <c r="D14" s="82">
        <f>Tabelle6[[#This Row],[Maßnahme
(zentral/dezentral)]]</f>
        <v>0</v>
      </c>
      <c r="E14" s="82">
        <f>Tabelle6[[#This Row],[Name]]</f>
        <v>0</v>
      </c>
      <c r="F14" s="82">
        <f>Tabelle6[[#This Row],[Vorname]]</f>
        <v>0</v>
      </c>
      <c r="G14" s="95">
        <f>Tabelle6[[#This Row],[Geburtsdatum
(tt.mm.yyyy)]]</f>
        <v>0</v>
      </c>
      <c r="H14" s="80">
        <f>Tabelle6[[#This Row],[Gewicht
(kg)]]</f>
        <v>0</v>
      </c>
      <c r="I14" s="81">
        <f>Tabelle6[[#This Row],[Größe 
(cm)]]</f>
        <v>0</v>
      </c>
      <c r="J14" s="151"/>
      <c r="K14" s="150"/>
      <c r="L14" s="151"/>
      <c r="M14" s="150"/>
      <c r="N14" s="131"/>
      <c r="O14" s="162"/>
      <c r="P14" s="131"/>
      <c r="Q14" s="162"/>
      <c r="R14" s="63" t="b">
        <f t="shared" si="1"/>
        <v>0</v>
      </c>
      <c r="S14" s="58" t="e">
        <f t="shared" si="5"/>
        <v>#DIV/0!</v>
      </c>
      <c r="T14" s="152"/>
      <c r="U14" s="79">
        <f>Tabelle6[[#This Row],[TAG]]</f>
        <v>0</v>
      </c>
      <c r="W14" s="107" t="b">
        <f t="shared" si="2"/>
        <v>0</v>
      </c>
      <c r="X14" s="107" t="b">
        <f t="shared" si="3"/>
        <v>0</v>
      </c>
      <c r="Y14" s="107">
        <f t="shared" si="4"/>
        <v>0</v>
      </c>
      <c r="AB14" s="112"/>
    </row>
    <row r="15" spans="1:28" x14ac:dyDescent="0.35">
      <c r="A15" s="38" t="str">
        <f t="shared" si="0"/>
        <v>00</v>
      </c>
      <c r="B15" s="95">
        <f>Tabelle6[[#This Row],[Testdatum
(mm.dd.jjjj)]]</f>
        <v>0</v>
      </c>
      <c r="C15" s="82">
        <f>Tabelle6[[#This Row],[Testort]]</f>
        <v>0</v>
      </c>
      <c r="D15" s="82">
        <f>Tabelle6[[#This Row],[Maßnahme
(zentral/dezentral)]]</f>
        <v>0</v>
      </c>
      <c r="E15" s="82">
        <f>Tabelle6[[#This Row],[Name]]</f>
        <v>0</v>
      </c>
      <c r="F15" s="82">
        <f>Tabelle6[[#This Row],[Vorname]]</f>
        <v>0</v>
      </c>
      <c r="G15" s="95">
        <f>Tabelle6[[#This Row],[Geburtsdatum
(tt.mm.yyyy)]]</f>
        <v>0</v>
      </c>
      <c r="H15" s="80">
        <f>Tabelle6[[#This Row],[Gewicht
(kg)]]</f>
        <v>0</v>
      </c>
      <c r="I15" s="81">
        <f>Tabelle6[[#This Row],[Größe 
(cm)]]</f>
        <v>0</v>
      </c>
      <c r="J15" s="151"/>
      <c r="K15" s="150"/>
      <c r="L15" s="151"/>
      <c r="M15" s="150"/>
      <c r="N15" s="131"/>
      <c r="O15" s="162"/>
      <c r="P15" s="131"/>
      <c r="Q15" s="162"/>
      <c r="R15" s="63" t="b">
        <f t="shared" si="1"/>
        <v>0</v>
      </c>
      <c r="S15" s="58" t="e">
        <f t="shared" si="5"/>
        <v>#DIV/0!</v>
      </c>
      <c r="T15" s="152"/>
      <c r="U15" s="79">
        <f>Tabelle6[[#This Row],[TAG]]</f>
        <v>0</v>
      </c>
      <c r="W15" s="107" t="b">
        <f t="shared" si="2"/>
        <v>0</v>
      </c>
      <c r="X15" s="107" t="b">
        <f t="shared" si="3"/>
        <v>0</v>
      </c>
      <c r="Y15" s="107">
        <f t="shared" si="4"/>
        <v>0</v>
      </c>
    </row>
    <row r="16" spans="1:28" x14ac:dyDescent="0.35">
      <c r="A16" s="38" t="str">
        <f t="shared" si="0"/>
        <v>00</v>
      </c>
      <c r="B16" s="95">
        <f>Tabelle6[[#This Row],[Testdatum
(mm.dd.jjjj)]]</f>
        <v>0</v>
      </c>
      <c r="C16" s="82">
        <f>Tabelle6[[#This Row],[Testort]]</f>
        <v>0</v>
      </c>
      <c r="D16" s="82">
        <f>Tabelle6[[#This Row],[Maßnahme
(zentral/dezentral)]]</f>
        <v>0</v>
      </c>
      <c r="E16" s="82">
        <f>Tabelle6[[#This Row],[Name]]</f>
        <v>0</v>
      </c>
      <c r="F16" s="82">
        <f>Tabelle6[[#This Row],[Vorname]]</f>
        <v>0</v>
      </c>
      <c r="G16" s="95">
        <f>Tabelle6[[#This Row],[Geburtsdatum
(tt.mm.yyyy)]]</f>
        <v>0</v>
      </c>
      <c r="H16" s="80">
        <f>Tabelle6[[#This Row],[Gewicht
(kg)]]</f>
        <v>0</v>
      </c>
      <c r="I16" s="81">
        <f>Tabelle6[[#This Row],[Größe 
(cm)]]</f>
        <v>0</v>
      </c>
      <c r="J16" s="151"/>
      <c r="K16" s="150"/>
      <c r="L16" s="151"/>
      <c r="M16" s="150"/>
      <c r="N16" s="131"/>
      <c r="O16" s="162"/>
      <c r="P16" s="131"/>
      <c r="Q16" s="162"/>
      <c r="R16" s="63" t="b">
        <f t="shared" si="1"/>
        <v>0</v>
      </c>
      <c r="S16" s="58" t="e">
        <f t="shared" si="5"/>
        <v>#DIV/0!</v>
      </c>
      <c r="T16" s="152"/>
      <c r="U16" s="79">
        <f>Tabelle6[[#This Row],[TAG]]</f>
        <v>0</v>
      </c>
      <c r="W16" s="107" t="b">
        <f t="shared" si="2"/>
        <v>0</v>
      </c>
      <c r="X16" s="107" t="b">
        <f t="shared" si="3"/>
        <v>0</v>
      </c>
      <c r="Y16" s="107">
        <f t="shared" si="4"/>
        <v>0</v>
      </c>
    </row>
    <row r="17" spans="1:25" x14ac:dyDescent="0.35">
      <c r="A17" s="38" t="str">
        <f t="shared" si="0"/>
        <v>00</v>
      </c>
      <c r="B17" s="95">
        <f>Tabelle6[[#This Row],[Testdatum
(mm.dd.jjjj)]]</f>
        <v>0</v>
      </c>
      <c r="C17" s="82">
        <f>Tabelle6[[#This Row],[Testort]]</f>
        <v>0</v>
      </c>
      <c r="D17" s="82">
        <f>Tabelle6[[#This Row],[Maßnahme
(zentral/dezentral)]]</f>
        <v>0</v>
      </c>
      <c r="E17" s="82">
        <f>Tabelle6[[#This Row],[Name]]</f>
        <v>0</v>
      </c>
      <c r="F17" s="82">
        <f>Tabelle6[[#This Row],[Vorname]]</f>
        <v>0</v>
      </c>
      <c r="G17" s="95">
        <f>Tabelle6[[#This Row],[Geburtsdatum
(tt.mm.yyyy)]]</f>
        <v>0</v>
      </c>
      <c r="H17" s="80">
        <f>Tabelle6[[#This Row],[Gewicht
(kg)]]</f>
        <v>0</v>
      </c>
      <c r="I17" s="81">
        <f>Tabelle6[[#This Row],[Größe 
(cm)]]</f>
        <v>0</v>
      </c>
      <c r="J17" s="151"/>
      <c r="K17" s="150"/>
      <c r="L17" s="151"/>
      <c r="M17" s="150"/>
      <c r="N17" s="131"/>
      <c r="O17" s="162"/>
      <c r="P17" s="131"/>
      <c r="Q17" s="162"/>
      <c r="R17" s="63" t="b">
        <f t="shared" si="1"/>
        <v>0</v>
      </c>
      <c r="S17" s="58" t="e">
        <f t="shared" si="5"/>
        <v>#DIV/0!</v>
      </c>
      <c r="T17" s="152"/>
      <c r="U17" s="79">
        <f>Tabelle6[[#This Row],[TAG]]</f>
        <v>0</v>
      </c>
      <c r="W17" s="107" t="b">
        <f t="shared" si="2"/>
        <v>0</v>
      </c>
      <c r="X17" s="107" t="b">
        <f t="shared" si="3"/>
        <v>0</v>
      </c>
      <c r="Y17" s="107">
        <f t="shared" si="4"/>
        <v>0</v>
      </c>
    </row>
    <row r="18" spans="1:25" x14ac:dyDescent="0.35">
      <c r="A18" s="38" t="str">
        <f t="shared" si="0"/>
        <v>00</v>
      </c>
      <c r="B18" s="95">
        <f>Tabelle6[[#This Row],[Testdatum
(mm.dd.jjjj)]]</f>
        <v>0</v>
      </c>
      <c r="C18" s="82">
        <f>Tabelle6[[#This Row],[Testort]]</f>
        <v>0</v>
      </c>
      <c r="D18" s="82">
        <f>Tabelle6[[#This Row],[Maßnahme
(zentral/dezentral)]]</f>
        <v>0</v>
      </c>
      <c r="E18" s="82">
        <f>Tabelle6[[#This Row],[Name]]</f>
        <v>0</v>
      </c>
      <c r="F18" s="82">
        <f>Tabelle6[[#This Row],[Vorname]]</f>
        <v>0</v>
      </c>
      <c r="G18" s="95">
        <f>Tabelle6[[#This Row],[Geburtsdatum
(tt.mm.yyyy)]]</f>
        <v>0</v>
      </c>
      <c r="H18" s="80">
        <f>Tabelle6[[#This Row],[Gewicht
(kg)]]</f>
        <v>0</v>
      </c>
      <c r="I18" s="81">
        <f>Tabelle6[[#This Row],[Größe 
(cm)]]</f>
        <v>0</v>
      </c>
      <c r="J18" s="151"/>
      <c r="K18" s="150"/>
      <c r="L18" s="151"/>
      <c r="M18" s="150"/>
      <c r="N18" s="131"/>
      <c r="O18" s="162"/>
      <c r="P18" s="131"/>
      <c r="Q18" s="162"/>
      <c r="R18" s="63" t="b">
        <f t="shared" si="1"/>
        <v>0</v>
      </c>
      <c r="S18" s="58" t="e">
        <f t="shared" si="5"/>
        <v>#DIV/0!</v>
      </c>
      <c r="T18" s="152"/>
      <c r="U18" s="79">
        <f>Tabelle6[[#This Row],[TAG]]</f>
        <v>0</v>
      </c>
      <c r="W18" s="107" t="b">
        <f t="shared" si="2"/>
        <v>0</v>
      </c>
      <c r="X18" s="107" t="b">
        <f t="shared" si="3"/>
        <v>0</v>
      </c>
      <c r="Y18" s="107">
        <f t="shared" si="4"/>
        <v>0</v>
      </c>
    </row>
    <row r="19" spans="1:25" x14ac:dyDescent="0.35">
      <c r="A19" s="38" t="str">
        <f t="shared" si="0"/>
        <v>00</v>
      </c>
      <c r="B19" s="95">
        <f>Tabelle6[[#This Row],[Testdatum
(mm.dd.jjjj)]]</f>
        <v>0</v>
      </c>
      <c r="C19" s="82">
        <f>Tabelle6[[#This Row],[Testort]]</f>
        <v>0</v>
      </c>
      <c r="D19" s="82">
        <f>Tabelle6[[#This Row],[Maßnahme
(zentral/dezentral)]]</f>
        <v>0</v>
      </c>
      <c r="E19" s="82">
        <f>Tabelle6[[#This Row],[Name]]</f>
        <v>0</v>
      </c>
      <c r="F19" s="82">
        <f>Tabelle6[[#This Row],[Vorname]]</f>
        <v>0</v>
      </c>
      <c r="G19" s="95">
        <f>Tabelle6[[#This Row],[Geburtsdatum
(tt.mm.yyyy)]]</f>
        <v>0</v>
      </c>
      <c r="H19" s="80">
        <f>Tabelle6[[#This Row],[Gewicht
(kg)]]</f>
        <v>0</v>
      </c>
      <c r="I19" s="81">
        <f>Tabelle6[[#This Row],[Größe 
(cm)]]</f>
        <v>0</v>
      </c>
      <c r="J19" s="151"/>
      <c r="K19" s="150"/>
      <c r="L19" s="151"/>
      <c r="M19" s="150"/>
      <c r="N19" s="131"/>
      <c r="O19" s="162"/>
      <c r="P19" s="131"/>
      <c r="Q19" s="162"/>
      <c r="R19" s="63" t="b">
        <f t="shared" si="1"/>
        <v>0</v>
      </c>
      <c r="S19" s="58" t="e">
        <f t="shared" si="5"/>
        <v>#DIV/0!</v>
      </c>
      <c r="T19" s="152"/>
      <c r="U19" s="79">
        <f>Tabelle6[[#This Row],[TAG]]</f>
        <v>0</v>
      </c>
      <c r="W19" s="107" t="b">
        <f t="shared" si="2"/>
        <v>0</v>
      </c>
      <c r="X19" s="107" t="b">
        <f t="shared" si="3"/>
        <v>0</v>
      </c>
      <c r="Y19" s="107">
        <f t="shared" si="4"/>
        <v>0</v>
      </c>
    </row>
    <row r="20" spans="1:25" x14ac:dyDescent="0.35">
      <c r="A20" s="38" t="str">
        <f t="shared" si="0"/>
        <v>00</v>
      </c>
      <c r="B20" s="95">
        <f>Tabelle6[[#This Row],[Testdatum
(mm.dd.jjjj)]]</f>
        <v>0</v>
      </c>
      <c r="C20" s="82">
        <f>Tabelle6[[#This Row],[Testort]]</f>
        <v>0</v>
      </c>
      <c r="D20" s="82">
        <f>Tabelle6[[#This Row],[Maßnahme
(zentral/dezentral)]]</f>
        <v>0</v>
      </c>
      <c r="E20" s="82">
        <f>Tabelle6[[#This Row],[Name]]</f>
        <v>0</v>
      </c>
      <c r="F20" s="82">
        <f>Tabelle6[[#This Row],[Vorname]]</f>
        <v>0</v>
      </c>
      <c r="G20" s="95">
        <f>Tabelle6[[#This Row],[Geburtsdatum
(tt.mm.yyyy)]]</f>
        <v>0</v>
      </c>
      <c r="H20" s="80">
        <f>Tabelle6[[#This Row],[Gewicht
(kg)]]</f>
        <v>0</v>
      </c>
      <c r="I20" s="81">
        <f>Tabelle6[[#This Row],[Größe 
(cm)]]</f>
        <v>0</v>
      </c>
      <c r="J20" s="151"/>
      <c r="K20" s="150"/>
      <c r="L20" s="151"/>
      <c r="M20" s="150"/>
      <c r="N20" s="131"/>
      <c r="O20" s="162"/>
      <c r="P20" s="131"/>
      <c r="Q20" s="162"/>
      <c r="R20" s="63" t="b">
        <f t="shared" si="1"/>
        <v>0</v>
      </c>
      <c r="S20" s="58" t="e">
        <f t="shared" si="5"/>
        <v>#DIV/0!</v>
      </c>
      <c r="T20" s="152"/>
      <c r="U20" s="79">
        <f>Tabelle6[[#This Row],[TAG]]</f>
        <v>0</v>
      </c>
      <c r="W20" s="107" t="b">
        <f t="shared" si="2"/>
        <v>0</v>
      </c>
      <c r="X20" s="107" t="b">
        <f t="shared" si="3"/>
        <v>0</v>
      </c>
      <c r="Y20" s="107">
        <f t="shared" si="4"/>
        <v>0</v>
      </c>
    </row>
    <row r="21" spans="1:25" x14ac:dyDescent="0.35">
      <c r="A21" s="38" t="str">
        <f t="shared" si="0"/>
        <v>00</v>
      </c>
      <c r="B21" s="95">
        <f>Tabelle6[[#This Row],[Testdatum
(mm.dd.jjjj)]]</f>
        <v>0</v>
      </c>
      <c r="C21" s="82">
        <f>Tabelle6[[#This Row],[Testort]]</f>
        <v>0</v>
      </c>
      <c r="D21" s="82">
        <f>Tabelle6[[#This Row],[Maßnahme
(zentral/dezentral)]]</f>
        <v>0</v>
      </c>
      <c r="E21" s="82">
        <f>Tabelle6[[#This Row],[Name]]</f>
        <v>0</v>
      </c>
      <c r="F21" s="82">
        <f>Tabelle6[[#This Row],[Vorname]]</f>
        <v>0</v>
      </c>
      <c r="G21" s="95">
        <f>Tabelle6[[#This Row],[Geburtsdatum
(tt.mm.yyyy)]]</f>
        <v>0</v>
      </c>
      <c r="H21" s="80">
        <f>Tabelle6[[#This Row],[Gewicht
(kg)]]</f>
        <v>0</v>
      </c>
      <c r="I21" s="81">
        <f>Tabelle6[[#This Row],[Größe 
(cm)]]</f>
        <v>0</v>
      </c>
      <c r="J21" s="151"/>
      <c r="K21" s="150"/>
      <c r="L21" s="151"/>
      <c r="M21" s="150"/>
      <c r="N21" s="131"/>
      <c r="O21" s="162"/>
      <c r="P21" s="131"/>
      <c r="Q21" s="162"/>
      <c r="R21" s="63" t="b">
        <f t="shared" si="1"/>
        <v>0</v>
      </c>
      <c r="S21" s="58" t="e">
        <f t="shared" si="5"/>
        <v>#DIV/0!</v>
      </c>
      <c r="T21" s="152"/>
      <c r="U21" s="79">
        <f>Tabelle6[[#This Row],[TAG]]</f>
        <v>0</v>
      </c>
      <c r="W21" s="107" t="b">
        <f t="shared" si="2"/>
        <v>0</v>
      </c>
      <c r="X21" s="107" t="b">
        <f t="shared" si="3"/>
        <v>0</v>
      </c>
      <c r="Y21" s="107">
        <f t="shared" si="4"/>
        <v>0</v>
      </c>
    </row>
    <row r="22" spans="1:25" x14ac:dyDescent="0.35">
      <c r="A22" s="38" t="str">
        <f t="shared" si="0"/>
        <v>00</v>
      </c>
      <c r="B22" s="95">
        <f>Tabelle6[[#This Row],[Testdatum
(mm.dd.jjjj)]]</f>
        <v>0</v>
      </c>
      <c r="C22" s="82">
        <f>Tabelle6[[#This Row],[Testort]]</f>
        <v>0</v>
      </c>
      <c r="D22" s="82">
        <f>Tabelle6[[#This Row],[Maßnahme
(zentral/dezentral)]]</f>
        <v>0</v>
      </c>
      <c r="E22" s="82">
        <f>Tabelle6[[#This Row],[Name]]</f>
        <v>0</v>
      </c>
      <c r="F22" s="82">
        <f>Tabelle6[[#This Row],[Vorname]]</f>
        <v>0</v>
      </c>
      <c r="G22" s="95">
        <f>Tabelle6[[#This Row],[Geburtsdatum
(tt.mm.yyyy)]]</f>
        <v>0</v>
      </c>
      <c r="H22" s="80">
        <f>Tabelle6[[#This Row],[Gewicht
(kg)]]</f>
        <v>0</v>
      </c>
      <c r="I22" s="81">
        <f>Tabelle6[[#This Row],[Größe 
(cm)]]</f>
        <v>0</v>
      </c>
      <c r="J22" s="151"/>
      <c r="K22" s="150"/>
      <c r="L22" s="151"/>
      <c r="M22" s="150"/>
      <c r="N22" s="131"/>
      <c r="O22" s="162"/>
      <c r="P22" s="131"/>
      <c r="Q22" s="162"/>
      <c r="R22" s="63" t="b">
        <f t="shared" si="1"/>
        <v>0</v>
      </c>
      <c r="S22" s="58" t="e">
        <f t="shared" si="5"/>
        <v>#DIV/0!</v>
      </c>
      <c r="T22" s="152"/>
      <c r="U22" s="79">
        <f>Tabelle6[[#This Row],[TAG]]</f>
        <v>0</v>
      </c>
      <c r="W22" s="107" t="b">
        <f t="shared" si="2"/>
        <v>0</v>
      </c>
      <c r="X22" s="107" t="b">
        <f t="shared" si="3"/>
        <v>0</v>
      </c>
      <c r="Y22" s="107">
        <f t="shared" si="4"/>
        <v>0</v>
      </c>
    </row>
    <row r="23" spans="1:25" x14ac:dyDescent="0.35">
      <c r="A23" s="38" t="str">
        <f t="shared" si="0"/>
        <v>00</v>
      </c>
      <c r="B23" s="95">
        <f>Tabelle6[[#This Row],[Testdatum
(mm.dd.jjjj)]]</f>
        <v>0</v>
      </c>
      <c r="C23" s="82">
        <f>Tabelle6[[#This Row],[Testort]]</f>
        <v>0</v>
      </c>
      <c r="D23" s="82">
        <f>Tabelle6[[#This Row],[Maßnahme
(zentral/dezentral)]]</f>
        <v>0</v>
      </c>
      <c r="E23" s="82">
        <f>Tabelle6[[#This Row],[Name]]</f>
        <v>0</v>
      </c>
      <c r="F23" s="82">
        <f>Tabelle6[[#This Row],[Vorname]]</f>
        <v>0</v>
      </c>
      <c r="G23" s="95">
        <f>Tabelle6[[#This Row],[Geburtsdatum
(tt.mm.yyyy)]]</f>
        <v>0</v>
      </c>
      <c r="H23" s="80">
        <f>Tabelle6[[#This Row],[Gewicht
(kg)]]</f>
        <v>0</v>
      </c>
      <c r="I23" s="81">
        <f>Tabelle6[[#This Row],[Größe 
(cm)]]</f>
        <v>0</v>
      </c>
      <c r="J23" s="151"/>
      <c r="K23" s="150"/>
      <c r="L23" s="151"/>
      <c r="M23" s="150"/>
      <c r="N23" s="131"/>
      <c r="O23" s="162"/>
      <c r="P23" s="131"/>
      <c r="Q23" s="162"/>
      <c r="R23" s="63" t="b">
        <f t="shared" si="1"/>
        <v>0</v>
      </c>
      <c r="S23" s="58" t="e">
        <f t="shared" si="5"/>
        <v>#DIV/0!</v>
      </c>
      <c r="T23" s="152"/>
      <c r="U23" s="79">
        <f>Tabelle6[[#This Row],[TAG]]</f>
        <v>0</v>
      </c>
      <c r="W23" s="107" t="b">
        <f t="shared" si="2"/>
        <v>0</v>
      </c>
      <c r="X23" s="107" t="b">
        <f t="shared" si="3"/>
        <v>0</v>
      </c>
      <c r="Y23" s="107">
        <f t="shared" si="4"/>
        <v>0</v>
      </c>
    </row>
    <row r="24" spans="1:25" x14ac:dyDescent="0.35">
      <c r="A24" s="38" t="str">
        <f t="shared" si="0"/>
        <v>00</v>
      </c>
      <c r="B24" s="95">
        <f>Tabelle6[[#This Row],[Testdatum
(mm.dd.jjjj)]]</f>
        <v>0</v>
      </c>
      <c r="C24" s="82">
        <f>Tabelle6[[#This Row],[Testort]]</f>
        <v>0</v>
      </c>
      <c r="D24" s="82">
        <f>Tabelle6[[#This Row],[Maßnahme
(zentral/dezentral)]]</f>
        <v>0</v>
      </c>
      <c r="E24" s="82">
        <f>Tabelle6[[#This Row],[Name]]</f>
        <v>0</v>
      </c>
      <c r="F24" s="82">
        <f>Tabelle6[[#This Row],[Vorname]]</f>
        <v>0</v>
      </c>
      <c r="G24" s="95">
        <f>Tabelle6[[#This Row],[Geburtsdatum
(tt.mm.yyyy)]]</f>
        <v>0</v>
      </c>
      <c r="H24" s="80">
        <f>Tabelle6[[#This Row],[Gewicht
(kg)]]</f>
        <v>0</v>
      </c>
      <c r="I24" s="81">
        <f>Tabelle6[[#This Row],[Größe 
(cm)]]</f>
        <v>0</v>
      </c>
      <c r="J24" s="151"/>
      <c r="K24" s="150"/>
      <c r="L24" s="151"/>
      <c r="M24" s="150"/>
      <c r="N24" s="131"/>
      <c r="O24" s="162"/>
      <c r="P24" s="131"/>
      <c r="Q24" s="162"/>
      <c r="R24" s="63" t="b">
        <f t="shared" si="1"/>
        <v>0</v>
      </c>
      <c r="S24" s="58" t="e">
        <f t="shared" si="5"/>
        <v>#DIV/0!</v>
      </c>
      <c r="T24" s="152"/>
      <c r="U24" s="79">
        <f>Tabelle6[[#This Row],[TAG]]</f>
        <v>0</v>
      </c>
      <c r="W24" s="107" t="b">
        <f t="shared" si="2"/>
        <v>0</v>
      </c>
      <c r="X24" s="107" t="b">
        <f t="shared" si="3"/>
        <v>0</v>
      </c>
      <c r="Y24" s="107">
        <f t="shared" si="4"/>
        <v>0</v>
      </c>
    </row>
    <row r="25" spans="1:25" x14ac:dyDescent="0.35">
      <c r="A25" s="38" t="str">
        <f t="shared" si="0"/>
        <v>00</v>
      </c>
      <c r="B25" s="95">
        <f>Tabelle6[[#This Row],[Testdatum
(mm.dd.jjjj)]]</f>
        <v>0</v>
      </c>
      <c r="C25" s="82">
        <f>Tabelle6[[#This Row],[Testort]]</f>
        <v>0</v>
      </c>
      <c r="D25" s="82">
        <f>Tabelle6[[#This Row],[Maßnahme
(zentral/dezentral)]]</f>
        <v>0</v>
      </c>
      <c r="E25" s="82">
        <f>Tabelle6[[#This Row],[Name]]</f>
        <v>0</v>
      </c>
      <c r="F25" s="82">
        <f>Tabelle6[[#This Row],[Vorname]]</f>
        <v>0</v>
      </c>
      <c r="G25" s="95">
        <f>Tabelle6[[#This Row],[Geburtsdatum
(tt.mm.yyyy)]]</f>
        <v>0</v>
      </c>
      <c r="H25" s="80">
        <f>Tabelle6[[#This Row],[Gewicht
(kg)]]</f>
        <v>0</v>
      </c>
      <c r="I25" s="81">
        <f>Tabelle6[[#This Row],[Größe 
(cm)]]</f>
        <v>0</v>
      </c>
      <c r="J25" s="151"/>
      <c r="K25" s="150"/>
      <c r="L25" s="151"/>
      <c r="M25" s="150"/>
      <c r="N25" s="131"/>
      <c r="O25" s="162"/>
      <c r="P25" s="131"/>
      <c r="Q25" s="162"/>
      <c r="R25" s="63" t="b">
        <f t="shared" si="1"/>
        <v>0</v>
      </c>
      <c r="S25" s="58" t="e">
        <f t="shared" si="5"/>
        <v>#DIV/0!</v>
      </c>
      <c r="T25" s="152"/>
      <c r="U25" s="79">
        <f>Tabelle6[[#This Row],[TAG]]</f>
        <v>0</v>
      </c>
      <c r="W25" s="107" t="b">
        <f t="shared" si="2"/>
        <v>0</v>
      </c>
      <c r="X25" s="107" t="b">
        <f t="shared" si="3"/>
        <v>0</v>
      </c>
      <c r="Y25" s="107">
        <f t="shared" si="4"/>
        <v>0</v>
      </c>
    </row>
    <row r="26" spans="1:25" x14ac:dyDescent="0.35">
      <c r="A26" s="38" t="str">
        <f t="shared" si="0"/>
        <v>00</v>
      </c>
      <c r="B26" s="95">
        <f>Tabelle6[[#This Row],[Testdatum
(mm.dd.jjjj)]]</f>
        <v>0</v>
      </c>
      <c r="C26" s="82">
        <f>Tabelle6[[#This Row],[Testort]]</f>
        <v>0</v>
      </c>
      <c r="D26" s="82">
        <f>Tabelle6[[#This Row],[Maßnahme
(zentral/dezentral)]]</f>
        <v>0</v>
      </c>
      <c r="E26" s="82">
        <f>Tabelle6[[#This Row],[Name]]</f>
        <v>0</v>
      </c>
      <c r="F26" s="82">
        <f>Tabelle6[[#This Row],[Vorname]]</f>
        <v>0</v>
      </c>
      <c r="G26" s="95">
        <f>Tabelle6[[#This Row],[Geburtsdatum
(tt.mm.yyyy)]]</f>
        <v>0</v>
      </c>
      <c r="H26" s="80">
        <f>Tabelle6[[#This Row],[Gewicht
(kg)]]</f>
        <v>0</v>
      </c>
      <c r="I26" s="81">
        <f>Tabelle6[[#This Row],[Größe 
(cm)]]</f>
        <v>0</v>
      </c>
      <c r="J26" s="151"/>
      <c r="K26" s="150"/>
      <c r="L26" s="151"/>
      <c r="M26" s="150"/>
      <c r="N26" s="131"/>
      <c r="O26" s="162"/>
      <c r="P26" s="131"/>
      <c r="Q26" s="162"/>
      <c r="R26" s="63" t="b">
        <f t="shared" si="1"/>
        <v>0</v>
      </c>
      <c r="S26" s="58" t="e">
        <f t="shared" si="5"/>
        <v>#DIV/0!</v>
      </c>
      <c r="T26" s="152"/>
      <c r="U26" s="79">
        <f>Tabelle6[[#This Row],[TAG]]</f>
        <v>0</v>
      </c>
      <c r="W26" s="107" t="b">
        <f t="shared" si="2"/>
        <v>0</v>
      </c>
      <c r="X26" s="107" t="b">
        <f t="shared" si="3"/>
        <v>0</v>
      </c>
      <c r="Y26" s="107">
        <f t="shared" si="4"/>
        <v>0</v>
      </c>
    </row>
    <row r="27" spans="1:25" x14ac:dyDescent="0.35">
      <c r="A27" s="38" t="str">
        <f t="shared" si="0"/>
        <v>00</v>
      </c>
      <c r="B27" s="95">
        <f>Tabelle6[[#This Row],[Testdatum
(mm.dd.jjjj)]]</f>
        <v>0</v>
      </c>
      <c r="C27" s="82">
        <f>Tabelle6[[#This Row],[Testort]]</f>
        <v>0</v>
      </c>
      <c r="D27" s="82">
        <f>Tabelle6[[#This Row],[Maßnahme
(zentral/dezentral)]]</f>
        <v>0</v>
      </c>
      <c r="E27" s="82">
        <f>Tabelle6[[#This Row],[Name]]</f>
        <v>0</v>
      </c>
      <c r="F27" s="82">
        <f>Tabelle6[[#This Row],[Vorname]]</f>
        <v>0</v>
      </c>
      <c r="G27" s="95">
        <f>Tabelle6[[#This Row],[Geburtsdatum
(tt.mm.yyyy)]]</f>
        <v>0</v>
      </c>
      <c r="H27" s="80">
        <f>Tabelle6[[#This Row],[Gewicht
(kg)]]</f>
        <v>0</v>
      </c>
      <c r="I27" s="81">
        <f>Tabelle6[[#This Row],[Größe 
(cm)]]</f>
        <v>0</v>
      </c>
      <c r="J27" s="151"/>
      <c r="K27" s="150"/>
      <c r="L27" s="151"/>
      <c r="M27" s="150"/>
      <c r="N27" s="131"/>
      <c r="O27" s="162"/>
      <c r="P27" s="131"/>
      <c r="Q27" s="162"/>
      <c r="R27" s="63" t="b">
        <f t="shared" si="1"/>
        <v>0</v>
      </c>
      <c r="S27" s="58" t="e">
        <f t="shared" si="5"/>
        <v>#DIV/0!</v>
      </c>
      <c r="T27" s="152"/>
      <c r="U27" s="79">
        <f>Tabelle6[[#This Row],[TAG]]</f>
        <v>0</v>
      </c>
      <c r="W27" s="107" t="b">
        <f t="shared" si="2"/>
        <v>0</v>
      </c>
      <c r="X27" s="107" t="b">
        <f t="shared" si="3"/>
        <v>0</v>
      </c>
      <c r="Y27" s="107">
        <f t="shared" si="4"/>
        <v>0</v>
      </c>
    </row>
    <row r="28" spans="1:25" x14ac:dyDescent="0.35">
      <c r="A28" s="38" t="str">
        <f t="shared" si="0"/>
        <v>00</v>
      </c>
      <c r="B28" s="95">
        <f>Tabelle6[[#This Row],[Testdatum
(mm.dd.jjjj)]]</f>
        <v>0</v>
      </c>
      <c r="C28" s="82">
        <f>Tabelle6[[#This Row],[Testort]]</f>
        <v>0</v>
      </c>
      <c r="D28" s="82">
        <f>Tabelle6[[#This Row],[Maßnahme
(zentral/dezentral)]]</f>
        <v>0</v>
      </c>
      <c r="E28" s="82">
        <f>Tabelle6[[#This Row],[Name]]</f>
        <v>0</v>
      </c>
      <c r="F28" s="82">
        <f>Tabelle6[[#This Row],[Vorname]]</f>
        <v>0</v>
      </c>
      <c r="G28" s="95">
        <f>Tabelle6[[#This Row],[Geburtsdatum
(tt.mm.yyyy)]]</f>
        <v>0</v>
      </c>
      <c r="H28" s="80">
        <f>Tabelle6[[#This Row],[Gewicht
(kg)]]</f>
        <v>0</v>
      </c>
      <c r="I28" s="81">
        <f>Tabelle6[[#This Row],[Größe 
(cm)]]</f>
        <v>0</v>
      </c>
      <c r="J28" s="151"/>
      <c r="K28" s="150"/>
      <c r="L28" s="151"/>
      <c r="M28" s="150"/>
      <c r="N28" s="131"/>
      <c r="O28" s="162"/>
      <c r="P28" s="131"/>
      <c r="Q28" s="162"/>
      <c r="R28" s="63" t="b">
        <f t="shared" si="1"/>
        <v>0</v>
      </c>
      <c r="S28" s="58" t="e">
        <f t="shared" si="5"/>
        <v>#DIV/0!</v>
      </c>
      <c r="T28" s="152"/>
      <c r="U28" s="79">
        <f>Tabelle6[[#This Row],[TAG]]</f>
        <v>0</v>
      </c>
      <c r="W28" s="107" t="b">
        <f t="shared" si="2"/>
        <v>0</v>
      </c>
      <c r="X28" s="107" t="b">
        <f t="shared" si="3"/>
        <v>0</v>
      </c>
      <c r="Y28" s="107">
        <f t="shared" si="4"/>
        <v>0</v>
      </c>
    </row>
    <row r="29" spans="1:25" x14ac:dyDescent="0.35">
      <c r="A29" s="38" t="str">
        <f t="shared" si="0"/>
        <v>00</v>
      </c>
      <c r="B29" s="95">
        <f>Tabelle6[[#This Row],[Testdatum
(mm.dd.jjjj)]]</f>
        <v>0</v>
      </c>
      <c r="C29" s="82">
        <f>Tabelle6[[#This Row],[Testort]]</f>
        <v>0</v>
      </c>
      <c r="D29" s="82">
        <f>Tabelle6[[#This Row],[Maßnahme
(zentral/dezentral)]]</f>
        <v>0</v>
      </c>
      <c r="E29" s="82">
        <f>Tabelle6[[#This Row],[Name]]</f>
        <v>0</v>
      </c>
      <c r="F29" s="82">
        <f>Tabelle6[[#This Row],[Vorname]]</f>
        <v>0</v>
      </c>
      <c r="G29" s="95">
        <f>Tabelle6[[#This Row],[Geburtsdatum
(tt.mm.yyyy)]]</f>
        <v>0</v>
      </c>
      <c r="H29" s="80">
        <f>Tabelle6[[#This Row],[Gewicht
(kg)]]</f>
        <v>0</v>
      </c>
      <c r="I29" s="81">
        <f>Tabelle6[[#This Row],[Größe 
(cm)]]</f>
        <v>0</v>
      </c>
      <c r="J29" s="151"/>
      <c r="K29" s="150"/>
      <c r="L29" s="151"/>
      <c r="M29" s="150"/>
      <c r="N29" s="131"/>
      <c r="O29" s="162"/>
      <c r="P29" s="131"/>
      <c r="Q29" s="162"/>
      <c r="R29" s="63" t="b">
        <f t="shared" si="1"/>
        <v>0</v>
      </c>
      <c r="S29" s="58" t="e">
        <f t="shared" si="5"/>
        <v>#DIV/0!</v>
      </c>
      <c r="T29" s="152"/>
      <c r="U29" s="79">
        <f>Tabelle6[[#This Row],[TAG]]</f>
        <v>0</v>
      </c>
      <c r="W29" s="107" t="b">
        <f t="shared" si="2"/>
        <v>0</v>
      </c>
      <c r="X29" s="107" t="b">
        <f t="shared" si="3"/>
        <v>0</v>
      </c>
      <c r="Y29" s="107">
        <f t="shared" si="4"/>
        <v>0</v>
      </c>
    </row>
    <row r="30" spans="1:25" x14ac:dyDescent="0.35">
      <c r="A30" s="38" t="str">
        <f t="shared" si="0"/>
        <v>00</v>
      </c>
      <c r="B30" s="95">
        <f>Tabelle6[[#This Row],[Testdatum
(mm.dd.jjjj)]]</f>
        <v>0</v>
      </c>
      <c r="C30" s="82">
        <f>Tabelle6[[#This Row],[Testort]]</f>
        <v>0</v>
      </c>
      <c r="D30" s="82">
        <f>Tabelle6[[#This Row],[Maßnahme
(zentral/dezentral)]]</f>
        <v>0</v>
      </c>
      <c r="E30" s="82">
        <f>Tabelle6[[#This Row],[Name]]</f>
        <v>0</v>
      </c>
      <c r="F30" s="82">
        <f>Tabelle6[[#This Row],[Vorname]]</f>
        <v>0</v>
      </c>
      <c r="G30" s="95">
        <f>Tabelle6[[#This Row],[Geburtsdatum
(tt.mm.yyyy)]]</f>
        <v>0</v>
      </c>
      <c r="H30" s="80">
        <f>Tabelle6[[#This Row],[Gewicht
(kg)]]</f>
        <v>0</v>
      </c>
      <c r="I30" s="81">
        <f>Tabelle6[[#This Row],[Größe 
(cm)]]</f>
        <v>0</v>
      </c>
      <c r="J30" s="151"/>
      <c r="K30" s="150"/>
      <c r="L30" s="151"/>
      <c r="M30" s="150"/>
      <c r="N30" s="131"/>
      <c r="O30" s="162"/>
      <c r="P30" s="131"/>
      <c r="Q30" s="162"/>
      <c r="R30" s="63" t="b">
        <f t="shared" si="1"/>
        <v>0</v>
      </c>
      <c r="S30" s="58" t="e">
        <f t="shared" si="5"/>
        <v>#DIV/0!</v>
      </c>
      <c r="T30" s="152"/>
      <c r="U30" s="79">
        <f>Tabelle6[[#This Row],[TAG]]</f>
        <v>0</v>
      </c>
      <c r="W30" s="107" t="b">
        <f t="shared" si="2"/>
        <v>0</v>
      </c>
      <c r="X30" s="107" t="b">
        <f t="shared" si="3"/>
        <v>0</v>
      </c>
      <c r="Y30" s="107">
        <f t="shared" si="4"/>
        <v>0</v>
      </c>
    </row>
    <row r="31" spans="1:25" x14ac:dyDescent="0.35">
      <c r="A31" s="38" t="str">
        <f t="shared" si="0"/>
        <v>00</v>
      </c>
      <c r="B31" s="95">
        <f>Tabelle6[[#This Row],[Testdatum
(mm.dd.jjjj)]]</f>
        <v>0</v>
      </c>
      <c r="C31" s="82">
        <f>Tabelle6[[#This Row],[Testort]]</f>
        <v>0</v>
      </c>
      <c r="D31" s="82">
        <f>Tabelle6[[#This Row],[Maßnahme
(zentral/dezentral)]]</f>
        <v>0</v>
      </c>
      <c r="E31" s="82">
        <f>Tabelle6[[#This Row],[Name]]</f>
        <v>0</v>
      </c>
      <c r="F31" s="82">
        <f>Tabelle6[[#This Row],[Vorname]]</f>
        <v>0</v>
      </c>
      <c r="G31" s="95">
        <f>Tabelle6[[#This Row],[Geburtsdatum
(tt.mm.yyyy)]]</f>
        <v>0</v>
      </c>
      <c r="H31" s="80">
        <f>Tabelle6[[#This Row],[Gewicht
(kg)]]</f>
        <v>0</v>
      </c>
      <c r="I31" s="81">
        <f>Tabelle6[[#This Row],[Größe 
(cm)]]</f>
        <v>0</v>
      </c>
      <c r="J31" s="151"/>
      <c r="K31" s="150"/>
      <c r="L31" s="151"/>
      <c r="M31" s="150"/>
      <c r="N31" s="131"/>
      <c r="O31" s="162"/>
      <c r="P31" s="131"/>
      <c r="Q31" s="162"/>
      <c r="R31" s="63" t="b">
        <f t="shared" si="1"/>
        <v>0</v>
      </c>
      <c r="S31" s="58" t="e">
        <f t="shared" si="5"/>
        <v>#DIV/0!</v>
      </c>
      <c r="T31" s="152"/>
      <c r="U31" s="79">
        <f>Tabelle6[[#This Row],[TAG]]</f>
        <v>0</v>
      </c>
      <c r="W31" s="107" t="b">
        <f t="shared" si="2"/>
        <v>0</v>
      </c>
      <c r="X31" s="107" t="b">
        <f t="shared" si="3"/>
        <v>0</v>
      </c>
      <c r="Y31" s="107">
        <f t="shared" si="4"/>
        <v>0</v>
      </c>
    </row>
    <row r="32" spans="1:25" x14ac:dyDescent="0.35">
      <c r="A32" s="38" t="str">
        <f t="shared" si="0"/>
        <v>00</v>
      </c>
      <c r="B32" s="95">
        <f>Tabelle6[[#This Row],[Testdatum
(mm.dd.jjjj)]]</f>
        <v>0</v>
      </c>
      <c r="C32" s="82">
        <f>Tabelle6[[#This Row],[Testort]]</f>
        <v>0</v>
      </c>
      <c r="D32" s="82">
        <f>Tabelle6[[#This Row],[Maßnahme
(zentral/dezentral)]]</f>
        <v>0</v>
      </c>
      <c r="E32" s="82">
        <f>Tabelle6[[#This Row],[Name]]</f>
        <v>0</v>
      </c>
      <c r="F32" s="82">
        <f>Tabelle6[[#This Row],[Vorname]]</f>
        <v>0</v>
      </c>
      <c r="G32" s="95">
        <f>Tabelle6[[#This Row],[Geburtsdatum
(tt.mm.yyyy)]]</f>
        <v>0</v>
      </c>
      <c r="H32" s="80">
        <f>Tabelle6[[#This Row],[Gewicht
(kg)]]</f>
        <v>0</v>
      </c>
      <c r="I32" s="81">
        <f>Tabelle6[[#This Row],[Größe 
(cm)]]</f>
        <v>0</v>
      </c>
      <c r="J32" s="151"/>
      <c r="K32" s="150"/>
      <c r="L32" s="151"/>
      <c r="M32" s="150"/>
      <c r="N32" s="131"/>
      <c r="O32" s="162"/>
      <c r="P32" s="131"/>
      <c r="Q32" s="162"/>
      <c r="R32" s="63" t="b">
        <f t="shared" si="1"/>
        <v>0</v>
      </c>
      <c r="S32" s="58" t="e">
        <f t="shared" si="5"/>
        <v>#DIV/0!</v>
      </c>
      <c r="T32" s="152"/>
      <c r="U32" s="79">
        <f>Tabelle6[[#This Row],[TAG]]</f>
        <v>0</v>
      </c>
      <c r="W32" s="107" t="b">
        <f t="shared" si="2"/>
        <v>0</v>
      </c>
      <c r="X32" s="107" t="b">
        <f t="shared" si="3"/>
        <v>0</v>
      </c>
      <c r="Y32" s="107">
        <f t="shared" si="4"/>
        <v>0</v>
      </c>
    </row>
    <row r="33" spans="1:25" x14ac:dyDescent="0.35">
      <c r="A33" s="38" t="str">
        <f t="shared" si="0"/>
        <v>00</v>
      </c>
      <c r="B33" s="95">
        <f>Tabelle6[[#This Row],[Testdatum
(mm.dd.jjjj)]]</f>
        <v>0</v>
      </c>
      <c r="C33" s="82">
        <f>Tabelle6[[#This Row],[Testort]]</f>
        <v>0</v>
      </c>
      <c r="D33" s="82">
        <f>Tabelle6[[#This Row],[Maßnahme
(zentral/dezentral)]]</f>
        <v>0</v>
      </c>
      <c r="E33" s="82">
        <f>Tabelle6[[#This Row],[Name]]</f>
        <v>0</v>
      </c>
      <c r="F33" s="82">
        <f>Tabelle6[[#This Row],[Vorname]]</f>
        <v>0</v>
      </c>
      <c r="G33" s="95">
        <f>Tabelle6[[#This Row],[Geburtsdatum
(tt.mm.yyyy)]]</f>
        <v>0</v>
      </c>
      <c r="H33" s="80">
        <f>Tabelle6[[#This Row],[Gewicht
(kg)]]</f>
        <v>0</v>
      </c>
      <c r="I33" s="81">
        <f>Tabelle6[[#This Row],[Größe 
(cm)]]</f>
        <v>0</v>
      </c>
      <c r="J33" s="151"/>
      <c r="K33" s="150"/>
      <c r="L33" s="151"/>
      <c r="M33" s="150"/>
      <c r="N33" s="131"/>
      <c r="O33" s="162"/>
      <c r="P33" s="131"/>
      <c r="Q33" s="162"/>
      <c r="R33" s="63" t="b">
        <f t="shared" si="1"/>
        <v>0</v>
      </c>
      <c r="S33" s="58" t="e">
        <f t="shared" si="5"/>
        <v>#DIV/0!</v>
      </c>
      <c r="T33" s="152"/>
      <c r="U33" s="79">
        <f>Tabelle6[[#This Row],[TAG]]</f>
        <v>0</v>
      </c>
      <c r="W33" s="107" t="b">
        <f t="shared" si="2"/>
        <v>0</v>
      </c>
      <c r="X33" s="107" t="b">
        <f t="shared" si="3"/>
        <v>0</v>
      </c>
      <c r="Y33" s="107">
        <f t="shared" si="4"/>
        <v>0</v>
      </c>
    </row>
    <row r="34" spans="1:25" x14ac:dyDescent="0.35">
      <c r="A34" s="38" t="str">
        <f t="shared" si="0"/>
        <v>00</v>
      </c>
      <c r="B34" s="95">
        <f>Tabelle6[[#This Row],[Testdatum
(mm.dd.jjjj)]]</f>
        <v>0</v>
      </c>
      <c r="C34" s="82">
        <f>Tabelle6[[#This Row],[Testort]]</f>
        <v>0</v>
      </c>
      <c r="D34" s="82">
        <f>Tabelle6[[#This Row],[Maßnahme
(zentral/dezentral)]]</f>
        <v>0</v>
      </c>
      <c r="E34" s="82">
        <f>Tabelle6[[#This Row],[Name]]</f>
        <v>0</v>
      </c>
      <c r="F34" s="82">
        <f>Tabelle6[[#This Row],[Vorname]]</f>
        <v>0</v>
      </c>
      <c r="G34" s="95">
        <f>Tabelle6[[#This Row],[Geburtsdatum
(tt.mm.yyyy)]]</f>
        <v>0</v>
      </c>
      <c r="H34" s="80">
        <f>Tabelle6[[#This Row],[Gewicht
(kg)]]</f>
        <v>0</v>
      </c>
      <c r="I34" s="81">
        <f>Tabelle6[[#This Row],[Größe 
(cm)]]</f>
        <v>0</v>
      </c>
      <c r="J34" s="151"/>
      <c r="K34" s="150"/>
      <c r="L34" s="151"/>
      <c r="M34" s="150"/>
      <c r="N34" s="131"/>
      <c r="O34" s="162"/>
      <c r="P34" s="131"/>
      <c r="Q34" s="162"/>
      <c r="R34" s="63" t="b">
        <f t="shared" si="1"/>
        <v>0</v>
      </c>
      <c r="S34" s="58" t="e">
        <f t="shared" si="5"/>
        <v>#DIV/0!</v>
      </c>
      <c r="T34" s="152"/>
      <c r="U34" s="79">
        <f>Tabelle6[[#This Row],[TAG]]</f>
        <v>0</v>
      </c>
      <c r="W34" s="107" t="b">
        <f t="shared" si="2"/>
        <v>0</v>
      </c>
      <c r="X34" s="107" t="b">
        <f t="shared" si="3"/>
        <v>0</v>
      </c>
      <c r="Y34" s="107">
        <f t="shared" si="4"/>
        <v>0</v>
      </c>
    </row>
    <row r="35" spans="1:25" x14ac:dyDescent="0.35">
      <c r="A35" s="38" t="str">
        <f t="shared" si="0"/>
        <v>00</v>
      </c>
      <c r="B35" s="95">
        <f>Tabelle6[[#This Row],[Testdatum
(mm.dd.jjjj)]]</f>
        <v>0</v>
      </c>
      <c r="C35" s="82">
        <f>Tabelle6[[#This Row],[Testort]]</f>
        <v>0</v>
      </c>
      <c r="D35" s="82">
        <f>Tabelle6[[#This Row],[Maßnahme
(zentral/dezentral)]]</f>
        <v>0</v>
      </c>
      <c r="E35" s="82">
        <f>Tabelle6[[#This Row],[Name]]</f>
        <v>0</v>
      </c>
      <c r="F35" s="82">
        <f>Tabelle6[[#This Row],[Vorname]]</f>
        <v>0</v>
      </c>
      <c r="G35" s="95">
        <f>Tabelle6[[#This Row],[Geburtsdatum
(tt.mm.yyyy)]]</f>
        <v>0</v>
      </c>
      <c r="H35" s="80">
        <f>Tabelle6[[#This Row],[Gewicht
(kg)]]</f>
        <v>0</v>
      </c>
      <c r="I35" s="81">
        <f>Tabelle6[[#This Row],[Größe 
(cm)]]</f>
        <v>0</v>
      </c>
      <c r="J35" s="151"/>
      <c r="K35" s="150"/>
      <c r="L35" s="151"/>
      <c r="M35" s="150"/>
      <c r="N35" s="131"/>
      <c r="O35" s="162"/>
      <c r="P35" s="131"/>
      <c r="Q35" s="162"/>
      <c r="R35" s="63" t="b">
        <f t="shared" si="1"/>
        <v>0</v>
      </c>
      <c r="S35" s="58" t="e">
        <f t="shared" si="5"/>
        <v>#DIV/0!</v>
      </c>
      <c r="T35" s="152"/>
      <c r="U35" s="79">
        <f>Tabelle6[[#This Row],[TAG]]</f>
        <v>0</v>
      </c>
      <c r="W35" s="107" t="b">
        <f t="shared" si="2"/>
        <v>0</v>
      </c>
      <c r="X35" s="107" t="b">
        <f t="shared" si="3"/>
        <v>0</v>
      </c>
      <c r="Y35" s="107">
        <f t="shared" si="4"/>
        <v>0</v>
      </c>
    </row>
    <row r="36" spans="1:25" x14ac:dyDescent="0.35">
      <c r="A36" s="38" t="str">
        <f t="shared" si="0"/>
        <v>00</v>
      </c>
      <c r="B36" s="95">
        <f>Tabelle6[[#This Row],[Testdatum
(mm.dd.jjjj)]]</f>
        <v>0</v>
      </c>
      <c r="C36" s="82">
        <f>Tabelle6[[#This Row],[Testort]]</f>
        <v>0</v>
      </c>
      <c r="D36" s="82">
        <f>Tabelle6[[#This Row],[Maßnahme
(zentral/dezentral)]]</f>
        <v>0</v>
      </c>
      <c r="E36" s="82">
        <f>Tabelle6[[#This Row],[Name]]</f>
        <v>0</v>
      </c>
      <c r="F36" s="82">
        <f>Tabelle6[[#This Row],[Vorname]]</f>
        <v>0</v>
      </c>
      <c r="G36" s="95">
        <f>Tabelle6[[#This Row],[Geburtsdatum
(tt.mm.yyyy)]]</f>
        <v>0</v>
      </c>
      <c r="H36" s="80">
        <f>Tabelle6[[#This Row],[Gewicht
(kg)]]</f>
        <v>0</v>
      </c>
      <c r="I36" s="81">
        <f>Tabelle6[[#This Row],[Größe 
(cm)]]</f>
        <v>0</v>
      </c>
      <c r="J36" s="151"/>
      <c r="K36" s="150"/>
      <c r="L36" s="151"/>
      <c r="M36" s="150"/>
      <c r="N36" s="131"/>
      <c r="O36" s="162"/>
      <c r="P36" s="131"/>
      <c r="Q36" s="162"/>
      <c r="R36" s="63" t="b">
        <f t="shared" si="1"/>
        <v>0</v>
      </c>
      <c r="S36" s="58" t="e">
        <f t="shared" si="5"/>
        <v>#DIV/0!</v>
      </c>
      <c r="T36" s="152"/>
      <c r="U36" s="79">
        <f>Tabelle6[[#This Row],[TAG]]</f>
        <v>0</v>
      </c>
      <c r="W36" s="107" t="b">
        <f t="shared" si="2"/>
        <v>0</v>
      </c>
      <c r="X36" s="107" t="b">
        <f t="shared" si="3"/>
        <v>0</v>
      </c>
      <c r="Y36" s="107">
        <f t="shared" si="4"/>
        <v>0</v>
      </c>
    </row>
    <row r="37" spans="1:25" x14ac:dyDescent="0.35">
      <c r="A37" s="38" t="str">
        <f t="shared" si="0"/>
        <v>00</v>
      </c>
      <c r="B37" s="95">
        <f>Tabelle6[[#This Row],[Testdatum
(mm.dd.jjjj)]]</f>
        <v>0</v>
      </c>
      <c r="C37" s="82">
        <f>Tabelle6[[#This Row],[Testort]]</f>
        <v>0</v>
      </c>
      <c r="D37" s="82">
        <f>Tabelle6[[#This Row],[Maßnahme
(zentral/dezentral)]]</f>
        <v>0</v>
      </c>
      <c r="E37" s="82">
        <f>Tabelle6[[#This Row],[Name]]</f>
        <v>0</v>
      </c>
      <c r="F37" s="82">
        <f>Tabelle6[[#This Row],[Vorname]]</f>
        <v>0</v>
      </c>
      <c r="G37" s="95">
        <f>Tabelle6[[#This Row],[Geburtsdatum
(tt.mm.yyyy)]]</f>
        <v>0</v>
      </c>
      <c r="H37" s="80">
        <f>Tabelle6[[#This Row],[Gewicht
(kg)]]</f>
        <v>0</v>
      </c>
      <c r="I37" s="81">
        <f>Tabelle6[[#This Row],[Größe 
(cm)]]</f>
        <v>0</v>
      </c>
      <c r="J37" s="151"/>
      <c r="K37" s="150"/>
      <c r="L37" s="151"/>
      <c r="M37" s="150"/>
      <c r="N37" s="131"/>
      <c r="O37" s="162"/>
      <c r="P37" s="131"/>
      <c r="Q37" s="162"/>
      <c r="R37" s="63" t="b">
        <f t="shared" si="1"/>
        <v>0</v>
      </c>
      <c r="S37" s="58" t="e">
        <f t="shared" si="5"/>
        <v>#DIV/0!</v>
      </c>
      <c r="T37" s="152"/>
      <c r="U37" s="79">
        <f>Tabelle6[[#This Row],[TAG]]</f>
        <v>0</v>
      </c>
      <c r="W37" s="107" t="b">
        <f t="shared" si="2"/>
        <v>0</v>
      </c>
      <c r="X37" s="107" t="b">
        <f t="shared" si="3"/>
        <v>0</v>
      </c>
      <c r="Y37" s="107">
        <f t="shared" si="4"/>
        <v>0</v>
      </c>
    </row>
  </sheetData>
  <sheetProtection algorithmName="SHA-512" hashValue="ImxjfR18HLNPH21LfFTitNEsCST0zSWMSoZiohnD8xBYoANmwppR6X8zaxtlwynsEQzF8QD0t/bVDQ1IPPoU1w==" saltValue="+tmqWuy26xeW8jzU3cpm/Q==" spinCount="100000" sheet="1" objects="1" scenarios="1"/>
  <mergeCells count="5">
    <mergeCell ref="J1:K1"/>
    <mergeCell ref="L1:M1"/>
    <mergeCell ref="N1:O1"/>
    <mergeCell ref="P1:Q1"/>
    <mergeCell ref="R1:S1"/>
  </mergeCells>
  <dataValidations count="3">
    <dataValidation type="decimal" allowBlank="1" showInputMessage="1" showErrorMessage="1" error="Angabe entspricht nicht der Formatvorgabe" sqref="H3" xr:uid="{00000000-0002-0000-0600-000000000000}">
      <formula1>1</formula1>
      <formula2>150</formula2>
    </dataValidation>
    <dataValidation type="decimal" allowBlank="1" showInputMessage="1" showErrorMessage="1" error="Angabe entspricht nicht der Formatvorgabe" sqref="I3" xr:uid="{00000000-0002-0000-0600-000001000000}">
      <formula1>100</formula1>
      <formula2>250</formula2>
    </dataValidation>
    <dataValidation type="whole" allowBlank="1" showInputMessage="1" showErrorMessage="1" sqref="Q3:Q37 O3:O37" xr:uid="{00000000-0002-0000-0600-000002000000}">
      <formula1>0</formula1>
      <formula2>5</formula2>
    </dataValidation>
  </dataValidations>
  <pageMargins left="0.7" right="0.7" top="0.78740157499999996" bottom="0.78740157499999996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2:F12"/>
  <sheetViews>
    <sheetView workbookViewId="0">
      <selection activeCell="F2" sqref="F2"/>
    </sheetView>
  </sheetViews>
  <sheetFormatPr baseColWidth="10" defaultRowHeight="14.5" x14ac:dyDescent="0.35"/>
  <sheetData>
    <row r="2" spans="2:6" ht="15.5" x14ac:dyDescent="0.35">
      <c r="B2" s="29" t="s">
        <v>52</v>
      </c>
      <c r="C2" s="29" t="s">
        <v>53</v>
      </c>
      <c r="D2" s="29" t="s">
        <v>54</v>
      </c>
      <c r="E2" s="29" t="s">
        <v>56</v>
      </c>
      <c r="F2" s="29" t="s">
        <v>55</v>
      </c>
    </row>
    <row r="3" spans="2:6" x14ac:dyDescent="0.35">
      <c r="B3" s="86" t="s">
        <v>34</v>
      </c>
      <c r="C3" s="4" t="s">
        <v>57</v>
      </c>
      <c r="D3" s="30" t="s">
        <v>58</v>
      </c>
      <c r="E3" t="s">
        <v>124</v>
      </c>
      <c r="F3" t="s">
        <v>59</v>
      </c>
    </row>
    <row r="4" spans="2:6" x14ac:dyDescent="0.35">
      <c r="B4" s="86" t="s">
        <v>60</v>
      </c>
      <c r="C4" s="4" t="s">
        <v>61</v>
      </c>
      <c r="D4" s="30" t="s">
        <v>36</v>
      </c>
      <c r="E4" t="s">
        <v>62</v>
      </c>
      <c r="F4" t="s">
        <v>50</v>
      </c>
    </row>
    <row r="5" spans="2:6" x14ac:dyDescent="0.35">
      <c r="C5" s="4" t="s">
        <v>35</v>
      </c>
      <c r="D5" s="4" t="s">
        <v>125</v>
      </c>
      <c r="E5" t="s">
        <v>126</v>
      </c>
      <c r="F5" t="s">
        <v>68</v>
      </c>
    </row>
    <row r="6" spans="2:6" x14ac:dyDescent="0.35">
      <c r="C6" s="4" t="s">
        <v>127</v>
      </c>
      <c r="D6" s="4" t="s">
        <v>128</v>
      </c>
      <c r="E6" t="s">
        <v>63</v>
      </c>
      <c r="F6" t="s">
        <v>66</v>
      </c>
    </row>
    <row r="7" spans="2:6" x14ac:dyDescent="0.35">
      <c r="D7" s="4" t="s">
        <v>129</v>
      </c>
      <c r="E7" t="s">
        <v>37</v>
      </c>
      <c r="F7" t="s">
        <v>67</v>
      </c>
    </row>
    <row r="8" spans="2:6" x14ac:dyDescent="0.35">
      <c r="E8" t="s">
        <v>64</v>
      </c>
    </row>
    <row r="9" spans="2:6" x14ac:dyDescent="0.35">
      <c r="E9" t="s">
        <v>65</v>
      </c>
    </row>
    <row r="10" spans="2:6" x14ac:dyDescent="0.35">
      <c r="E10" t="s">
        <v>130</v>
      </c>
    </row>
    <row r="11" spans="2:6" x14ac:dyDescent="0.35">
      <c r="B11" s="4"/>
      <c r="C11" s="4"/>
      <c r="D11" s="4"/>
    </row>
    <row r="12" spans="2:6" x14ac:dyDescent="0.35">
      <c r="B12" s="4"/>
      <c r="C12" s="4"/>
      <c r="D12" s="4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8</vt:i4>
      </vt:variant>
      <vt:variant>
        <vt:lpstr>Benannte Bereiche</vt:lpstr>
      </vt:variant>
      <vt:variant>
        <vt:i4>1</vt:i4>
      </vt:variant>
    </vt:vector>
  </HeadingPairs>
  <TitlesOfParts>
    <vt:vector size="9" baseType="lpstr">
      <vt:lpstr>Hinweise</vt:lpstr>
      <vt:lpstr>Matrix</vt:lpstr>
      <vt:lpstr>Zusammenfassung</vt:lpstr>
      <vt:lpstr>BZ</vt:lpstr>
      <vt:lpstr>KB</vt:lpstr>
      <vt:lpstr>US</vt:lpstr>
      <vt:lpstr>KH</vt:lpstr>
      <vt:lpstr>Verweise</vt:lpstr>
      <vt:lpstr>Matrix!Druckbereich</vt:lpstr>
    </vt:vector>
  </TitlesOfParts>
  <Company>Universitätsklinikum Ulm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Winkert Kay</dc:creator>
  <cp:lastModifiedBy>Kay Winkert</cp:lastModifiedBy>
  <cp:lastPrinted>2023-03-15T18:17:35Z</cp:lastPrinted>
  <dcterms:created xsi:type="dcterms:W3CDTF">2022-03-21T16:14:56Z</dcterms:created>
  <dcterms:modified xsi:type="dcterms:W3CDTF">2023-11-20T12:42:02Z</dcterms:modified>
</cp:coreProperties>
</file>